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C:\Users\89770757\Desktop\（工事課修正）10.20_最終配布資料\公表資料\球磨川中・下流ブロック\"/>
    </mc:Choice>
  </mc:AlternateContent>
  <xr:revisionPtr revIDLastSave="0" documentId="13_ncr:1_{C8B10FD8-D92F-4AAD-8F0D-14A03B4B48F6}" xr6:coauthVersionLast="45" xr6:coauthVersionMax="45" xr10:uidLastSave="{00000000-0000-0000-0000-000000000000}"/>
  <bookViews>
    <workbookView xWindow="-120" yWindow="-120" windowWidth="20730" windowHeight="11160" tabRatio="801" xr2:uid="{00000000-000D-0000-FFFF-FFFF00000000}"/>
  </bookViews>
  <sheets>
    <sheet name="（別記様式２）申請書確認表" sheetId="5" r:id="rId1"/>
  </sheets>
  <definedNames>
    <definedName name="_xlnm._FilterDatabase" localSheetId="0" hidden="1">'（別記様式２）申請書確認表'!$A$4:$C$106</definedName>
    <definedName name="h業者_加算点合計_技術提案">'（別記様式２）申請書確認表'!$E$100</definedName>
    <definedName name="h業者_特定専門工事_簡易な施工計画">'（別記様式２）申請書確認表'!$F$75</definedName>
    <definedName name="_xlnm.Print_Area" localSheetId="0">'（別記様式２）申請書確認表'!$E$1:$P$106</definedName>
    <definedName name="指数_2段階">'（別記様式２）申請書確認表'!$E$138:$F$139</definedName>
    <definedName name="指数_3段階">'（別記様式２）申請書確認表'!$E$133:$F$135</definedName>
    <definedName name="指数_4段階">'（別記様式２）申請書確認表'!$E$127:$F$130</definedName>
    <definedName name="指数_5段階">'（別記様式２）申請書確認表'!$E$120:$F$124</definedName>
    <definedName name="指数_7段階">'（別記様式２）申請書確認表'!$E$111:$F$117</definedName>
    <definedName name="対象外としない">#REF!</definedName>
    <definedName name="対象外とする">#REF!</definedName>
    <definedName name="評価対象リス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5" i="5" l="1"/>
  <c r="B26" i="5"/>
  <c r="B27" i="5"/>
  <c r="B28" i="5"/>
  <c r="B29" i="5"/>
  <c r="B30" i="5"/>
  <c r="B31" i="5"/>
  <c r="B32" i="5"/>
  <c r="B33" i="5"/>
  <c r="B34" i="5"/>
  <c r="B35" i="5"/>
  <c r="B36" i="5"/>
  <c r="B24" i="5"/>
  <c r="B101" i="5"/>
  <c r="B100" i="5"/>
  <c r="B77" i="5" l="1"/>
  <c r="B78" i="5"/>
  <c r="B79" i="5"/>
  <c r="B80" i="5"/>
  <c r="B81" i="5"/>
  <c r="B82" i="5"/>
  <c r="B83" i="5"/>
  <c r="B84" i="5"/>
  <c r="P84" i="5" s="1"/>
  <c r="B85" i="5"/>
  <c r="B86" i="5"/>
  <c r="B87" i="5"/>
  <c r="B88" i="5"/>
  <c r="B89" i="5"/>
  <c r="B90" i="5"/>
  <c r="B91" i="5"/>
  <c r="B92" i="5"/>
  <c r="B93" i="5"/>
  <c r="B94" i="5"/>
  <c r="B95" i="5"/>
  <c r="P95" i="5" s="1"/>
  <c r="B76" i="5"/>
  <c r="M76" i="5" s="1"/>
  <c r="P75" i="5"/>
  <c r="P76" i="5" l="1"/>
  <c r="J95" i="5"/>
  <c r="M84" i="5"/>
  <c r="P50" i="5" l="1"/>
  <c r="M50" i="5"/>
  <c r="P106" i="5" l="1"/>
  <c r="M106" i="5"/>
  <c r="P41" i="5" l="1"/>
  <c r="M41" i="5"/>
  <c r="M42" i="5"/>
  <c r="P96" i="5"/>
  <c r="P104" i="5" s="1"/>
  <c r="P42" i="5"/>
  <c r="P44" i="5"/>
  <c r="O31" i="5"/>
  <c r="O17" i="5"/>
  <c r="M44" i="5" l="1"/>
  <c r="P74" i="5" l="1"/>
  <c r="P103" i="5" s="1"/>
  <c r="M43" i="5"/>
  <c r="P43" i="5"/>
  <c r="J43" i="5"/>
  <c r="J74" i="5"/>
  <c r="M74" i="5"/>
  <c r="M103" i="5" l="1"/>
  <c r="J103" i="5"/>
  <c r="J102" i="5" l="1"/>
  <c r="J105" i="5" l="1"/>
  <c r="J96" i="5" l="1"/>
  <c r="J98" i="5"/>
  <c r="M96" i="5" s="1"/>
  <c r="M104" i="5" s="1"/>
  <c r="J97" i="5"/>
  <c r="M102" i="5"/>
  <c r="P102" i="5"/>
  <c r="P105" i="5" s="1"/>
  <c r="M105"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TAXUS-118</author>
    <author>ｋ</author>
  </authors>
  <commentList>
    <comment ref="G23" authorId="0" shapeId="0" xr:uid="{EF3F0186-BFBE-475F-B0C3-D2A9AB29424E}">
      <text>
        <r>
          <rPr>
            <b/>
            <sz val="9"/>
            <color indexed="81"/>
            <rFont val="MS P ゴシック"/>
            <family val="3"/>
            <charset val="128"/>
          </rPr>
          <t>同種工事の要件が『同一工事』の場合は、</t>
        </r>
        <r>
          <rPr>
            <b/>
            <u/>
            <sz val="9"/>
            <color indexed="81"/>
            <rFont val="MS P ゴシック"/>
            <family val="3"/>
            <charset val="128"/>
          </rPr>
          <t>23-36行目を非表示</t>
        </r>
        <r>
          <rPr>
            <b/>
            <sz val="9"/>
            <color indexed="81"/>
            <rFont val="MS P ゴシック"/>
            <family val="3"/>
            <charset val="128"/>
          </rPr>
          <t>にしてください。</t>
        </r>
      </text>
    </comment>
    <comment ref="O75" authorId="1" shapeId="0" xr:uid="{6B5EA774-A5B7-4350-9A59-AD7391F95B47}">
      <text>
        <r>
          <rPr>
            <b/>
            <sz val="11"/>
            <color indexed="81"/>
            <rFont val="ＭＳ Ｐゴシック"/>
            <family val="3"/>
            <charset val="128"/>
          </rPr>
          <t>様式２’　で評価</t>
        </r>
      </text>
    </comment>
  </commentList>
</comments>
</file>

<file path=xl/sharedStrings.xml><?xml version="1.0" encoding="utf-8"?>
<sst xmlns="http://schemas.openxmlformats.org/spreadsheetml/2006/main" count="380" uniqueCount="177">
  <si>
    <t>別記様式6(4)</t>
    <rPh sb="0" eb="2">
      <t>ベッキ</t>
    </rPh>
    <rPh sb="2" eb="4">
      <t>ヨウシキ</t>
    </rPh>
    <phoneticPr fontId="2"/>
  </si>
  <si>
    <t>加算点合計</t>
    <rPh sb="0" eb="2">
      <t>カサン</t>
    </rPh>
    <rPh sb="2" eb="3">
      <t>テン</t>
    </rPh>
    <rPh sb="3" eb="5">
      <t>ゴウケイ</t>
    </rPh>
    <phoneticPr fontId="2"/>
  </si>
  <si>
    <t>備　　　　　考</t>
    <rPh sb="0" eb="1">
      <t>ソナエ</t>
    </rPh>
    <rPh sb="6" eb="7">
      <t>コウ</t>
    </rPh>
    <phoneticPr fontId="2"/>
  </si>
  <si>
    <t>配点</t>
    <rPh sb="0" eb="2">
      <t>ハイテン</t>
    </rPh>
    <phoneticPr fontId="2"/>
  </si>
  <si>
    <t>評価</t>
    <rPh sb="0" eb="2">
      <t>ヒョウカ</t>
    </rPh>
    <phoneticPr fontId="2"/>
  </si>
  <si>
    <t>小　　　　　　　計</t>
    <rPh sb="0" eb="1">
      <t>ショウ</t>
    </rPh>
    <rPh sb="8" eb="9">
      <t>ケイ</t>
    </rPh>
    <phoneticPr fontId="2"/>
  </si>
  <si>
    <t>地域貢献等</t>
    <rPh sb="0" eb="2">
      <t>チイキ</t>
    </rPh>
    <rPh sb="2" eb="4">
      <t>コウケン</t>
    </rPh>
    <rPh sb="4" eb="5">
      <t>トウ</t>
    </rPh>
    <phoneticPr fontId="2"/>
  </si>
  <si>
    <t>●</t>
    <phoneticPr fontId="2"/>
  </si>
  <si>
    <t>提出様式</t>
    <rPh sb="0" eb="2">
      <t>テイシュツ</t>
    </rPh>
    <rPh sb="2" eb="4">
      <t>ヨウシキ</t>
    </rPh>
    <phoneticPr fontId="2"/>
  </si>
  <si>
    <t>別記様式2</t>
    <rPh sb="0" eb="2">
      <t>ベッキ</t>
    </rPh>
    <rPh sb="2" eb="4">
      <t>ヨウシキ</t>
    </rPh>
    <phoneticPr fontId="2"/>
  </si>
  <si>
    <t>チェック</t>
    <phoneticPr fontId="2"/>
  </si>
  <si>
    <t>工事名称</t>
    <rPh sb="0" eb="2">
      <t>コウジ</t>
    </rPh>
    <rPh sb="2" eb="4">
      <t>メイショウ</t>
    </rPh>
    <phoneticPr fontId="2"/>
  </si>
  <si>
    <t>発注機関名</t>
    <rPh sb="0" eb="2">
      <t>ハッチュウ</t>
    </rPh>
    <rPh sb="2" eb="4">
      <t>キカン</t>
    </rPh>
    <rPh sb="4" eb="5">
      <t>メイ</t>
    </rPh>
    <phoneticPr fontId="2"/>
  </si>
  <si>
    <t>施工場所</t>
    <rPh sb="0" eb="2">
      <t>セコウ</t>
    </rPh>
    <rPh sb="2" eb="4">
      <t>バショ</t>
    </rPh>
    <phoneticPr fontId="2"/>
  </si>
  <si>
    <t>工期</t>
    <rPh sb="0" eb="2">
      <t>コウキ</t>
    </rPh>
    <phoneticPr fontId="2"/>
  </si>
  <si>
    <t>受注形態等</t>
    <rPh sb="0" eb="2">
      <t>ジュチュウ</t>
    </rPh>
    <rPh sb="2" eb="5">
      <t>ケイタイトウ</t>
    </rPh>
    <phoneticPr fontId="2"/>
  </si>
  <si>
    <t>災害協定に基づく活動実績</t>
    <rPh sb="0" eb="2">
      <t>サイガイ</t>
    </rPh>
    <rPh sb="2" eb="4">
      <t>キョウテイ</t>
    </rPh>
    <rPh sb="5" eb="6">
      <t>モト</t>
    </rPh>
    <rPh sb="8" eb="10">
      <t>カツドウ</t>
    </rPh>
    <rPh sb="10" eb="12">
      <t>ジッセキ</t>
    </rPh>
    <phoneticPr fontId="2"/>
  </si>
  <si>
    <t>災害協定に基づく活動実績の有無</t>
    <rPh sb="0" eb="2">
      <t>サイガイ</t>
    </rPh>
    <rPh sb="2" eb="4">
      <t>キョウテイ</t>
    </rPh>
    <rPh sb="5" eb="6">
      <t>モト</t>
    </rPh>
    <rPh sb="8" eb="10">
      <t>カツドウ</t>
    </rPh>
    <rPh sb="10" eb="12">
      <t>ジッセキ</t>
    </rPh>
    <rPh sb="13" eb="15">
      <t>ウム</t>
    </rPh>
    <phoneticPr fontId="2"/>
  </si>
  <si>
    <t>協定名及び相手方</t>
    <rPh sb="0" eb="2">
      <t>キョウテイ</t>
    </rPh>
    <rPh sb="2" eb="3">
      <t>メイ</t>
    </rPh>
    <rPh sb="3" eb="4">
      <t>オヨ</t>
    </rPh>
    <rPh sb="5" eb="8">
      <t>アイテガタ</t>
    </rPh>
    <phoneticPr fontId="2"/>
  </si>
  <si>
    <t>措置機関</t>
    <rPh sb="0" eb="2">
      <t>ソチ</t>
    </rPh>
    <rPh sb="2" eb="4">
      <t>キカン</t>
    </rPh>
    <phoneticPr fontId="2"/>
  </si>
  <si>
    <t>措置内容</t>
    <rPh sb="0" eb="2">
      <t>ソチ</t>
    </rPh>
    <rPh sb="2" eb="4">
      <t>ナイヨウ</t>
    </rPh>
    <phoneticPr fontId="2"/>
  </si>
  <si>
    <t>Ａ</t>
  </si>
  <si>
    <t>Ｂ</t>
  </si>
  <si>
    <t>Ｃ</t>
  </si>
  <si>
    <t>Ｄ</t>
  </si>
  <si>
    <t>加算点</t>
    <rPh sb="0" eb="2">
      <t>カサン</t>
    </rPh>
    <rPh sb="2" eb="3">
      <t>テン</t>
    </rPh>
    <phoneticPr fontId="2"/>
  </si>
  <si>
    <t>災害対応の内容</t>
    <rPh sb="0" eb="2">
      <t>サイガイ</t>
    </rPh>
    <rPh sb="2" eb="4">
      <t>タイオウ</t>
    </rPh>
    <rPh sb="5" eb="7">
      <t>ナイヨウ</t>
    </rPh>
    <phoneticPr fontId="2"/>
  </si>
  <si>
    <t>事故及び不誠実な行為に対する評価</t>
    <rPh sb="0" eb="2">
      <t>ジコ</t>
    </rPh>
    <rPh sb="2" eb="3">
      <t>オヨ</t>
    </rPh>
    <rPh sb="4" eb="7">
      <t>フセイジツ</t>
    </rPh>
    <rPh sb="8" eb="10">
      <t>コウイ</t>
    </rPh>
    <rPh sb="11" eb="12">
      <t>タイ</t>
    </rPh>
    <rPh sb="14" eb="16">
      <t>ヒョウカ</t>
    </rPh>
    <phoneticPr fontId="2"/>
  </si>
  <si>
    <t>減点</t>
    <rPh sb="0" eb="2">
      <t>ゲンテン</t>
    </rPh>
    <phoneticPr fontId="2"/>
  </si>
  <si>
    <t>CORINS登録の有無  （登録番号）</t>
    <rPh sb="6" eb="8">
      <t>トウロク</t>
    </rPh>
    <rPh sb="9" eb="11">
      <t>ウム</t>
    </rPh>
    <rPh sb="14" eb="16">
      <t>トウロク</t>
    </rPh>
    <rPh sb="16" eb="18">
      <t>バンゴウ</t>
    </rPh>
    <phoneticPr fontId="2"/>
  </si>
  <si>
    <t>非選択</t>
    <rPh sb="0" eb="1">
      <t>ヒ</t>
    </rPh>
    <rPh sb="1" eb="3">
      <t>センタク</t>
    </rPh>
    <phoneticPr fontId="2"/>
  </si>
  <si>
    <t>株式会社○○建設</t>
  </si>
  <si>
    <t>○○　○○</t>
    <phoneticPr fontId="2"/>
  </si>
  <si>
    <t>３．総合評価　加算点合計</t>
    <rPh sb="2" eb="4">
      <t>ソウゴウ</t>
    </rPh>
    <rPh sb="4" eb="6">
      <t>ヒョウカ</t>
    </rPh>
    <rPh sb="7" eb="9">
      <t>カサン</t>
    </rPh>
    <rPh sb="9" eb="10">
      <t>テン</t>
    </rPh>
    <rPh sb="10" eb="12">
      <t>ゴウケイ</t>
    </rPh>
    <phoneticPr fontId="2"/>
  </si>
  <si>
    <t>同種工事の条件</t>
    <rPh sb="0" eb="2">
      <t>ドウシュ</t>
    </rPh>
    <rPh sb="2" eb="4">
      <t>コウジ</t>
    </rPh>
    <rPh sb="5" eb="7">
      <t>ジョウケン</t>
    </rPh>
    <phoneticPr fontId="2"/>
  </si>
  <si>
    <t>(4)同種工事の施工実績</t>
    <phoneticPr fontId="2"/>
  </si>
  <si>
    <t>工事成績</t>
    <phoneticPr fontId="2"/>
  </si>
  <si>
    <t>指名停止：加算点満点の10％</t>
    <phoneticPr fontId="2"/>
  </si>
  <si>
    <t>Ｅ</t>
  </si>
  <si>
    <t>ｇ</t>
  </si>
  <si>
    <t>ｆ</t>
  </si>
  <si>
    <t>ｅ</t>
  </si>
  <si>
    <t>ｄ</t>
  </si>
  <si>
    <t>ｃ</t>
  </si>
  <si>
    <t>ｂ</t>
  </si>
  <si>
    <t>ａ</t>
  </si>
  <si>
    <t>5段階</t>
    <rPh sb="1" eb="3">
      <t>ダンカイ</t>
    </rPh>
    <phoneticPr fontId="2"/>
  </si>
  <si>
    <t>指名停止</t>
    <rPh sb="0" eb="2">
      <t>シメイ</t>
    </rPh>
    <rPh sb="2" eb="4">
      <t>テイシ</t>
    </rPh>
    <phoneticPr fontId="2"/>
  </si>
  <si>
    <t>文書注意</t>
    <rPh sb="0" eb="2">
      <t>ブンショ</t>
    </rPh>
    <rPh sb="2" eb="4">
      <t>チュウイ</t>
    </rPh>
    <phoneticPr fontId="2"/>
  </si>
  <si>
    <t>(1)予算決算及び会計令第７０条及び第７１条の規定に該当しない者であること。</t>
    <phoneticPr fontId="2"/>
  </si>
  <si>
    <t>(3)会社更生法に基づき更生手続開始の申立てがなされている者又は民事再生法に基づき再生手続開始の申立てがなされている者でないこと。</t>
    <phoneticPr fontId="2"/>
  </si>
  <si>
    <t>工事成績評定点</t>
    <rPh sb="0" eb="2">
      <t>コウジ</t>
    </rPh>
    <rPh sb="2" eb="4">
      <t>セイセキ</t>
    </rPh>
    <rPh sb="4" eb="6">
      <t>ヒョウテイ</t>
    </rPh>
    <rPh sb="6" eb="7">
      <t>テン</t>
    </rPh>
    <phoneticPr fontId="2"/>
  </si>
  <si>
    <t>評 価 項 目</t>
    <phoneticPr fontId="2"/>
  </si>
  <si>
    <t>評価基準</t>
    <phoneticPr fontId="2"/>
  </si>
  <si>
    <t>欠格
判断
項目</t>
    <rPh sb="0" eb="2">
      <t>ケッカク</t>
    </rPh>
    <rPh sb="3" eb="5">
      <t>ハンダン</t>
    </rPh>
    <rPh sb="6" eb="8">
      <t>コウモク</t>
    </rPh>
    <phoneticPr fontId="2"/>
  </si>
  <si>
    <t>共同企業体の場合、出資比率が20%以上に限る</t>
    <rPh sb="0" eb="2">
      <t>キョウドウ</t>
    </rPh>
    <rPh sb="2" eb="5">
      <t>キギョウタイ</t>
    </rPh>
    <rPh sb="6" eb="8">
      <t>バアイ</t>
    </rPh>
    <rPh sb="9" eb="11">
      <t>シュッシ</t>
    </rPh>
    <rPh sb="11" eb="13">
      <t>ヒリツ</t>
    </rPh>
    <rPh sb="17" eb="19">
      <t>イジョウ</t>
    </rPh>
    <rPh sb="20" eb="21">
      <t>カギ</t>
    </rPh>
    <phoneticPr fontId="2"/>
  </si>
  <si>
    <t>65点以上</t>
    <rPh sb="2" eb="5">
      <t>テンイジョウ</t>
    </rPh>
    <phoneticPr fontId="2"/>
  </si>
  <si>
    <t>7段階（工事成績）</t>
    <rPh sb="1" eb="3">
      <t>ダンカイ</t>
    </rPh>
    <rPh sb="4" eb="6">
      <t>コウジ</t>
    </rPh>
    <rPh sb="6" eb="8">
      <t>セイセキ</t>
    </rPh>
    <phoneticPr fontId="2"/>
  </si>
  <si>
    <t>災害協定に基づいた活動実績あり：Ａ
直轄事業との災害協定に基づいた巡視等の実績あり：Ｂ
直接災害協定の締結あり活動実績なし：Ｃ
直接災害協定の締結なし：Ｅ</t>
    <rPh sb="0" eb="2">
      <t>サイガイ</t>
    </rPh>
    <rPh sb="2" eb="4">
      <t>キョウテイ</t>
    </rPh>
    <rPh sb="5" eb="6">
      <t>モト</t>
    </rPh>
    <rPh sb="9" eb="11">
      <t>カツドウ</t>
    </rPh>
    <rPh sb="11" eb="13">
      <t>ジッセキ</t>
    </rPh>
    <rPh sb="18" eb="20">
      <t>チョッカツ</t>
    </rPh>
    <rPh sb="20" eb="22">
      <t>ジギョウ</t>
    </rPh>
    <rPh sb="24" eb="26">
      <t>サイガイ</t>
    </rPh>
    <rPh sb="26" eb="28">
      <t>キョウテイ</t>
    </rPh>
    <rPh sb="29" eb="30">
      <t>モト</t>
    </rPh>
    <rPh sb="33" eb="35">
      <t>ジュンシ</t>
    </rPh>
    <rPh sb="35" eb="36">
      <t>トウ</t>
    </rPh>
    <rPh sb="37" eb="39">
      <t>ジッセキ</t>
    </rPh>
    <rPh sb="44" eb="46">
      <t>チョクセツ</t>
    </rPh>
    <rPh sb="46" eb="48">
      <t>サイガイ</t>
    </rPh>
    <rPh sb="48" eb="50">
      <t>キョウテイ</t>
    </rPh>
    <rPh sb="51" eb="53">
      <t>テイケツ</t>
    </rPh>
    <rPh sb="55" eb="57">
      <t>カツドウ</t>
    </rPh>
    <rPh sb="57" eb="59">
      <t>ジッセキ</t>
    </rPh>
    <rPh sb="64" eb="66">
      <t>チョクセツ</t>
    </rPh>
    <rPh sb="66" eb="68">
      <t>サイガイ</t>
    </rPh>
    <rPh sb="68" eb="70">
      <t>キョウテイ</t>
    </rPh>
    <rPh sb="71" eb="73">
      <t>テイケツ</t>
    </rPh>
    <phoneticPr fontId="2"/>
  </si>
  <si>
    <t>別記様式8</t>
    <rPh sb="0" eb="2">
      <t>ベッキ</t>
    </rPh>
    <rPh sb="2" eb="4">
      <t>ヨウシキ</t>
    </rPh>
    <phoneticPr fontId="2"/>
  </si>
  <si>
    <t>4段階</t>
    <rPh sb="1" eb="3">
      <t>ダンカイ</t>
    </rPh>
    <phoneticPr fontId="2"/>
  </si>
  <si>
    <t>選択項目シートＤ列とセット</t>
    <rPh sb="0" eb="2">
      <t>センタク</t>
    </rPh>
    <rPh sb="2" eb="4">
      <t>コウモク</t>
    </rPh>
    <rPh sb="8" eb="9">
      <t>レツ</t>
    </rPh>
    <phoneticPr fontId="2"/>
  </si>
  <si>
    <t>災害協定の有無（直接協定に限る）</t>
    <rPh sb="0" eb="2">
      <t>サイガイ</t>
    </rPh>
    <rPh sb="2" eb="4">
      <t>キョウテイ</t>
    </rPh>
    <rPh sb="5" eb="7">
      <t>ウム</t>
    </rPh>
    <phoneticPr fontId="2"/>
  </si>
  <si>
    <t>(2)九州地方整備局における右記の工事種別の等級区分の認定を受けていること。</t>
    <rPh sb="3" eb="5">
      <t>キュウシュウ</t>
    </rPh>
    <rPh sb="5" eb="7">
      <t>チホウ</t>
    </rPh>
    <rPh sb="7" eb="9">
      <t>セイビ</t>
    </rPh>
    <rPh sb="9" eb="10">
      <t>キョク</t>
    </rPh>
    <rPh sb="14" eb="16">
      <t>ウキ</t>
    </rPh>
    <rPh sb="19" eb="21">
      <t>シュベツ</t>
    </rPh>
    <rPh sb="22" eb="24">
      <t>トウキュウ</t>
    </rPh>
    <rPh sb="24" eb="26">
      <t>クブン</t>
    </rPh>
    <rPh sb="27" eb="29">
      <t>ニンテイ</t>
    </rPh>
    <phoneticPr fontId="2"/>
  </si>
  <si>
    <t>業者コード</t>
    <rPh sb="0" eb="2">
      <t>ギョウシャ</t>
    </rPh>
    <phoneticPr fontId="2"/>
  </si>
  <si>
    <t>評価基準</t>
    <rPh sb="0" eb="2">
      <t>ヒョウカ</t>
    </rPh>
    <rPh sb="2" eb="4">
      <t>キジュン</t>
    </rPh>
    <phoneticPr fontId="2"/>
  </si>
  <si>
    <t>3段階（簡易な施工計画）</t>
    <rPh sb="1" eb="3">
      <t>ダンカイ</t>
    </rPh>
    <rPh sb="4" eb="6">
      <t>カンイ</t>
    </rPh>
    <rPh sb="7" eb="9">
      <t>セコウ</t>
    </rPh>
    <rPh sb="9" eb="11">
      <t>ケイカク</t>
    </rPh>
    <phoneticPr fontId="2"/>
  </si>
  <si>
    <t>平成○年○月○日</t>
    <phoneticPr fontId="2"/>
  </si>
  <si>
    <t>災害時における応急対策業務に関する基本協定
○○国道事務所</t>
    <phoneticPr fontId="2"/>
  </si>
  <si>
    <t>一般国道○号○○地区災害応急復旧工事
（H○.○.○～H○.○.○）</t>
    <phoneticPr fontId="2"/>
  </si>
  <si>
    <t>　</t>
  </si>
  <si>
    <t>選択してください</t>
  </si>
  <si>
    <t>○○</t>
    <phoneticPr fontId="2"/>
  </si>
  <si>
    <t>措置対象期間（文書注意は通知日）</t>
    <rPh sb="0" eb="2">
      <t>ソチ</t>
    </rPh>
    <rPh sb="2" eb="4">
      <t>タイショウ</t>
    </rPh>
    <rPh sb="4" eb="6">
      <t>キカン</t>
    </rPh>
    <rPh sb="7" eb="9">
      <t>ブンショ</t>
    </rPh>
    <rPh sb="9" eb="11">
      <t>チュウイ</t>
    </rPh>
    <rPh sb="12" eb="15">
      <t>ツウチビ</t>
    </rPh>
    <phoneticPr fontId="2"/>
  </si>
  <si>
    <t>「指名停止」と「文書注意」の両方がある場合は、「指名停止」を記載すること</t>
    <rPh sb="1" eb="3">
      <t>シメイ</t>
    </rPh>
    <rPh sb="3" eb="5">
      <t>テイシ</t>
    </rPh>
    <rPh sb="8" eb="10">
      <t>ブンショ</t>
    </rPh>
    <rPh sb="10" eb="12">
      <t>チュウイ</t>
    </rPh>
    <rPh sb="14" eb="16">
      <t>リョウホウ</t>
    </rPh>
    <rPh sb="19" eb="21">
      <t>バアイ</t>
    </rPh>
    <rPh sb="24" eb="26">
      <t>シメイ</t>
    </rPh>
    <rPh sb="26" eb="28">
      <t>テイシ</t>
    </rPh>
    <rPh sb="30" eb="32">
      <t>キサイ</t>
    </rPh>
    <phoneticPr fontId="2"/>
  </si>
  <si>
    <t>（別記様式２）申請書確認表</t>
    <rPh sb="1" eb="3">
      <t>ベッキ</t>
    </rPh>
    <rPh sb="3" eb="5">
      <t>ヨウシキ</t>
    </rPh>
    <rPh sb="7" eb="10">
      <t>シンセイショ</t>
    </rPh>
    <rPh sb="10" eb="12">
      <t>カクニン</t>
    </rPh>
    <rPh sb="12" eb="13">
      <t>ヒョウ</t>
    </rPh>
    <phoneticPr fontId="2"/>
  </si>
  <si>
    <t>最終契約金額（百万円）</t>
    <rPh sb="0" eb="2">
      <t>サイシュウ</t>
    </rPh>
    <rPh sb="2" eb="4">
      <t>ケイヤク</t>
    </rPh>
    <rPh sb="4" eb="6">
      <t>キンガク</t>
    </rPh>
    <rPh sb="7" eb="8">
      <t>ヒャク</t>
    </rPh>
    <rPh sb="8" eb="10">
      <t>マンエン</t>
    </rPh>
    <phoneticPr fontId="2"/>
  </si>
  <si>
    <t>最終契約金額(百万円)</t>
    <rPh sb="0" eb="2">
      <t>サイシュウ</t>
    </rPh>
    <rPh sb="2" eb="4">
      <t>ケイヤク</t>
    </rPh>
    <rPh sb="4" eb="6">
      <t>キンガク</t>
    </rPh>
    <rPh sb="7" eb="10">
      <t>ヒャクマンエン</t>
    </rPh>
    <phoneticPr fontId="2"/>
  </si>
  <si>
    <t>対象水系・路線名称等</t>
    <rPh sb="0" eb="2">
      <t>タイショウ</t>
    </rPh>
    <rPh sb="2" eb="4">
      <t>スイケイ</t>
    </rPh>
    <rPh sb="5" eb="7">
      <t>ロセン</t>
    </rPh>
    <rPh sb="7" eb="9">
      <t>メイショウ</t>
    </rPh>
    <rPh sb="9" eb="10">
      <t>ナド</t>
    </rPh>
    <phoneticPr fontId="2"/>
  </si>
  <si>
    <t>上記(4)に記載した同種工事の施工実績</t>
    <phoneticPr fontId="2"/>
  </si>
  <si>
    <t>工事実績</t>
    <rPh sb="0" eb="2">
      <t>コウジ</t>
    </rPh>
    <rPh sb="2" eb="4">
      <t>ジッセキ</t>
    </rPh>
    <phoneticPr fontId="2"/>
  </si>
  <si>
    <t>より同種性の高い工事の実績あり：Ａ
同種性の高い工事の実績あり：Ｃ
同種性が認められる工事の実績あり：Ｅ</t>
    <phoneticPr fontId="2"/>
  </si>
  <si>
    <t>○○.○○</t>
    <phoneticPr fontId="2"/>
  </si>
  <si>
    <t>○○</t>
  </si>
  <si>
    <t>文書注意：加算点満点の5％</t>
    <phoneticPr fontId="2"/>
  </si>
  <si>
    <t>口頭注意：加算点満点の2.5％</t>
    <rPh sb="0" eb="2">
      <t>コウトウ</t>
    </rPh>
    <phoneticPr fontId="2"/>
  </si>
  <si>
    <t>記載例</t>
    <rPh sb="0" eb="2">
      <t>キサイ</t>
    </rPh>
    <rPh sb="2" eb="3">
      <t>レイ</t>
    </rPh>
    <phoneticPr fontId="2"/>
  </si>
  <si>
    <t>該当無し</t>
  </si>
  <si>
    <t>認定あり</t>
  </si>
  <si>
    <t>福岡○○号○○○橋上部工工事</t>
    <rPh sb="4" eb="5">
      <t>ゴウ</t>
    </rPh>
    <rPh sb="8" eb="9">
      <t>ハシ</t>
    </rPh>
    <rPh sb="9" eb="12">
      <t>ジョウブコウ</t>
    </rPh>
    <phoneticPr fontId="2"/>
  </si>
  <si>
    <t>○○国道事務所</t>
    <phoneticPr fontId="2"/>
  </si>
  <si>
    <t>○○県○○市△△△町</t>
    <phoneticPr fontId="2"/>
  </si>
  <si>
    <t>国道○○号</t>
    <phoneticPr fontId="2"/>
  </si>
  <si>
    <t>○○</t>
    <phoneticPr fontId="2"/>
  </si>
  <si>
    <t>JV  （出資比率）</t>
  </si>
  <si>
    <t>有 （00000000）</t>
    <phoneticPr fontId="2"/>
  </si>
  <si>
    <t>○</t>
  </si>
  <si>
    <t>単体</t>
  </si>
  <si>
    <t>（本店）：○○県○○市○○</t>
    <phoneticPr fontId="2"/>
  </si>
  <si>
    <t>より同種性の高い工事</t>
  </si>
  <si>
    <t>有</t>
  </si>
  <si>
    <t>△△地方整備局 □□事務所</t>
    <phoneticPr fontId="2"/>
  </si>
  <si>
    <t>主任技術者</t>
  </si>
  <si>
    <t>kisairei</t>
    <phoneticPr fontId="2"/>
  </si>
  <si>
    <t>2段階</t>
    <rPh sb="1" eb="3">
      <t>ダンカイ</t>
    </rPh>
    <phoneticPr fontId="2"/>
  </si>
  <si>
    <t>九地整</t>
  </si>
  <si>
    <t>80点以上：ａ   79点以上80点未満：ｂ
78点以上79点未満：ｃ   77点以上78点未満：ｄ
76点以上77点未満：ｅ   75点以上76点未満：ｆ
75点未満：ｇ</t>
    <phoneticPr fontId="2"/>
  </si>
  <si>
    <t>企業の能力等</t>
    <rPh sb="3" eb="5">
      <t>ノウリョク</t>
    </rPh>
    <rPh sb="5" eb="6">
      <t>トウ</t>
    </rPh>
    <phoneticPr fontId="2"/>
  </si>
  <si>
    <t>令和○年○月○日～令和○年○月○日</t>
    <rPh sb="0" eb="2">
      <t>レイワ</t>
    </rPh>
    <rPh sb="9" eb="11">
      <t>レイワ</t>
    </rPh>
    <phoneticPr fontId="2"/>
  </si>
  <si>
    <t>令和○年○月○日～令和○年○月○日</t>
    <phoneticPr fontId="2"/>
  </si>
  <si>
    <t>工事実績（企業）</t>
    <rPh sb="0" eb="2">
      <t>コウジ</t>
    </rPh>
    <rPh sb="2" eb="4">
      <t>ジッセキ</t>
    </rPh>
    <rPh sb="5" eb="7">
      <t>キギョウ</t>
    </rPh>
    <phoneticPr fontId="2"/>
  </si>
  <si>
    <t>工事成績（企業）</t>
    <rPh sb="0" eb="2">
      <t>コウジ</t>
    </rPh>
    <rPh sb="2" eb="4">
      <t>セイセキ</t>
    </rPh>
    <rPh sb="5" eb="7">
      <t>キギョウ</t>
    </rPh>
    <phoneticPr fontId="2"/>
  </si>
  <si>
    <t>災害協定に基づく活動実績1</t>
    <phoneticPr fontId="2"/>
  </si>
  <si>
    <t>災害協定等に基づいた活動実績あり</t>
  </si>
  <si>
    <r>
      <t>平成</t>
    </r>
    <r>
      <rPr>
        <sz val="10"/>
        <color indexed="12"/>
        <rFont val="ＭＳ Ｐゴシック"/>
        <family val="3"/>
        <charset val="128"/>
      </rPr>
      <t>１７</t>
    </r>
    <r>
      <rPr>
        <sz val="10"/>
        <rFont val="ＭＳ Ｐゴシック"/>
        <family val="3"/>
        <charset val="128"/>
      </rPr>
      <t>年度以降</t>
    </r>
    <rPh sb="0" eb="2">
      <t>ヘイセイ</t>
    </rPh>
    <rPh sb="4" eb="6">
      <t>ネンド</t>
    </rPh>
    <rPh sb="6" eb="8">
      <t>イコウ</t>
    </rPh>
    <phoneticPr fontId="2"/>
  </si>
  <si>
    <t>令和○年○月○日～令和○年○月○日</t>
  </si>
  <si>
    <t>口頭注意</t>
  </si>
  <si>
    <t>―</t>
    <phoneticPr fontId="2"/>
  </si>
  <si>
    <t>―</t>
    <phoneticPr fontId="2"/>
  </si>
  <si>
    <t>―</t>
  </si>
  <si>
    <t>①工事名称・工事概要等</t>
  </si>
  <si>
    <t>②工事名称・工事概要等</t>
  </si>
  <si>
    <t>近隣地域内工事の実績</t>
    <rPh sb="2" eb="4">
      <t>チイキ</t>
    </rPh>
    <phoneticPr fontId="2"/>
  </si>
  <si>
    <t>近隣地域内工事の実績</t>
    <rPh sb="0" eb="2">
      <t>キンリン</t>
    </rPh>
    <rPh sb="2" eb="4">
      <t>チイキ</t>
    </rPh>
    <rPh sb="4" eb="5">
      <t>ナイ</t>
    </rPh>
    <rPh sb="5" eb="7">
      <t>コウジ</t>
    </rPh>
    <rPh sb="8" eb="10">
      <t>ジッセキ</t>
    </rPh>
    <phoneticPr fontId="2"/>
  </si>
  <si>
    <t>①工事名称等</t>
    <rPh sb="1" eb="3">
      <t>コウジ</t>
    </rPh>
    <rPh sb="3" eb="5">
      <t>メイショウ</t>
    </rPh>
    <rPh sb="5" eb="6">
      <t>トウ</t>
    </rPh>
    <phoneticPr fontId="2"/>
  </si>
  <si>
    <t>３件以上：Ａ   １から２件：Ｃ   なし：Ｅ</t>
    <phoneticPr fontId="2"/>
  </si>
  <si>
    <t>○○建設工事</t>
    <phoneticPr fontId="2"/>
  </si>
  <si>
    <t>受注形態等（共同企業体の場合、出資比率が20%以上に限る）</t>
    <rPh sb="0" eb="2">
      <t>ジュチュウ</t>
    </rPh>
    <rPh sb="2" eb="5">
      <t>ケイタイナド</t>
    </rPh>
    <rPh sb="6" eb="8">
      <t>キョウドウ</t>
    </rPh>
    <rPh sb="8" eb="11">
      <t>キギョウタイ</t>
    </rPh>
    <rPh sb="12" eb="14">
      <t>バアイ</t>
    </rPh>
    <rPh sb="15" eb="17">
      <t>シュッシ</t>
    </rPh>
    <rPh sb="17" eb="19">
      <t>ヒリツ</t>
    </rPh>
    <rPh sb="23" eb="25">
      <t>イジョウ</t>
    </rPh>
    <rPh sb="26" eb="27">
      <t>カギ</t>
    </rPh>
    <phoneticPr fontId="2"/>
  </si>
  <si>
    <t>別記様式7(2)</t>
  </si>
  <si>
    <t>②工事名称等</t>
    <rPh sb="1" eb="3">
      <t>コウジ</t>
    </rPh>
    <rPh sb="3" eb="5">
      <t>メイショウ</t>
    </rPh>
    <rPh sb="5" eb="6">
      <t>トウ</t>
    </rPh>
    <phoneticPr fontId="2"/>
  </si>
  <si>
    <t>△△建設工事</t>
    <phoneticPr fontId="2"/>
  </si>
  <si>
    <t>③工事名称等</t>
    <rPh sb="1" eb="3">
      <t>コウジ</t>
    </rPh>
    <rPh sb="3" eb="5">
      <t>メイショウ</t>
    </rPh>
    <rPh sb="5" eb="6">
      <t>トウ</t>
    </rPh>
    <phoneticPr fontId="2"/>
  </si>
  <si>
    <t>□□建設工事</t>
    <phoneticPr fontId="2"/>
  </si>
  <si>
    <t>１．参加するための要件</t>
    <rPh sb="2" eb="4">
      <t>サンカ</t>
    </rPh>
    <rPh sb="9" eb="11">
      <t>ヨウケン</t>
    </rPh>
    <phoneticPr fontId="2"/>
  </si>
  <si>
    <t>２．総合評価の項目</t>
    <rPh sb="2" eb="6">
      <t>ソウゴウヒョウカ</t>
    </rPh>
    <rPh sb="7" eb="9">
      <t>コウモク</t>
    </rPh>
    <phoneticPr fontId="2"/>
  </si>
  <si>
    <t>特定専門工事評価</t>
    <rPh sb="0" eb="2">
      <t>トクテイ</t>
    </rPh>
    <rPh sb="2" eb="4">
      <t>センモン</t>
    </rPh>
    <rPh sb="4" eb="6">
      <t>コウジ</t>
    </rPh>
    <rPh sb="6" eb="8">
      <t>ヒョウカ</t>
    </rPh>
    <phoneticPr fontId="2"/>
  </si>
  <si>
    <t>簡易な施工計画</t>
    <rPh sb="0" eb="2">
      <t>カンイ</t>
    </rPh>
    <rPh sb="3" eb="5">
      <t>セコウ</t>
    </rPh>
    <rPh sb="5" eb="7">
      <t>ケイカク</t>
    </rPh>
    <phoneticPr fontId="2"/>
  </si>
  <si>
    <t>当該工事を設計図書（標準案）の範囲内で施工する上で重点的に配慮すべきことを求める</t>
    <phoneticPr fontId="2"/>
  </si>
  <si>
    <t>Ａ，Ｃ，Ｅ</t>
    <phoneticPr fontId="2"/>
  </si>
  <si>
    <t>別記様式５に記載</t>
    <rPh sb="0" eb="2">
      <t>ベッキ</t>
    </rPh>
    <rPh sb="2" eb="4">
      <t>ヨウシキ</t>
    </rPh>
    <rPh sb="6" eb="8">
      <t>キサイ</t>
    </rPh>
    <phoneticPr fontId="2"/>
  </si>
  <si>
    <t>特定専門工事業者の同種工事の施工実績</t>
    <rPh sb="0" eb="2">
      <t>トクテイ</t>
    </rPh>
    <rPh sb="2" eb="4">
      <t>センモン</t>
    </rPh>
    <rPh sb="4" eb="5">
      <t>コウ</t>
    </rPh>
    <rPh sb="5" eb="8">
      <t>ジギョウシャ</t>
    </rPh>
    <rPh sb="9" eb="11">
      <t>ドウシュ</t>
    </rPh>
    <rPh sb="11" eb="13">
      <t>コウジ</t>
    </rPh>
    <rPh sb="14" eb="16">
      <t>セコウ</t>
    </rPh>
    <rPh sb="16" eb="18">
      <t>ジッセキ</t>
    </rPh>
    <phoneticPr fontId="22"/>
  </si>
  <si>
    <t>特定専門工事業者名称</t>
    <rPh sb="0" eb="2">
      <t>トクテイ</t>
    </rPh>
    <rPh sb="2" eb="6">
      <t>センモンコウジ</t>
    </rPh>
    <rPh sb="6" eb="8">
      <t>ギョウシャ</t>
    </rPh>
    <rPh sb="8" eb="10">
      <t>メイショウ</t>
    </rPh>
    <phoneticPr fontId="22"/>
  </si>
  <si>
    <t>実績あり：Ａ
実績なし：Ｅ
※実績が確認出来ない場合は、実績なしとする。</t>
    <phoneticPr fontId="2"/>
  </si>
  <si>
    <t>◎◎◎株式会社</t>
    <phoneticPr fontId="2"/>
  </si>
  <si>
    <t>（申請された同種工事の実績）</t>
  </si>
  <si>
    <t>工事名称</t>
    <rPh sb="0" eb="2">
      <t>コウジ</t>
    </rPh>
    <rPh sb="2" eb="4">
      <t>メイショウ</t>
    </rPh>
    <phoneticPr fontId="22"/>
  </si>
  <si>
    <t>○○○○○○○○工事</t>
    <phoneticPr fontId="2"/>
  </si>
  <si>
    <t>発注機関名</t>
    <rPh sb="0" eb="2">
      <t>ハッチュウ</t>
    </rPh>
    <rPh sb="2" eb="4">
      <t>キカン</t>
    </rPh>
    <rPh sb="4" eb="5">
      <t>メイ</t>
    </rPh>
    <phoneticPr fontId="22"/>
  </si>
  <si>
    <t>施工場所</t>
    <rPh sb="0" eb="2">
      <t>セコウ</t>
    </rPh>
    <rPh sb="2" eb="4">
      <t>バショ</t>
    </rPh>
    <phoneticPr fontId="22"/>
  </si>
  <si>
    <t>工期</t>
    <rPh sb="0" eb="2">
      <t>コウキ</t>
    </rPh>
    <phoneticPr fontId="22"/>
  </si>
  <si>
    <t>元請け業者名称</t>
    <rPh sb="0" eb="2">
      <t>モトウ</t>
    </rPh>
    <rPh sb="3" eb="5">
      <t>ギョウシャ</t>
    </rPh>
    <rPh sb="5" eb="7">
      <t>メイショウ</t>
    </rPh>
    <phoneticPr fontId="22"/>
  </si>
  <si>
    <t>（株）○○○○</t>
    <phoneticPr fontId="2"/>
  </si>
  <si>
    <t>特定専門工事の内容</t>
    <rPh sb="0" eb="2">
      <t>トクテイ</t>
    </rPh>
    <rPh sb="2" eb="4">
      <t>センモン</t>
    </rPh>
    <rPh sb="4" eb="6">
      <t>コウジ</t>
    </rPh>
    <rPh sb="7" eb="9">
      <t>ナイヨウ</t>
    </rPh>
    <phoneticPr fontId="22"/>
  </si>
  <si>
    <t>場所打ち杭（φ1200，L=10m）：40本</t>
    <phoneticPr fontId="2"/>
  </si>
  <si>
    <t>CORINS登録の有無  （登録番号）</t>
    <rPh sb="6" eb="8">
      <t>トウロク</t>
    </rPh>
    <rPh sb="9" eb="11">
      <t>ウム</t>
    </rPh>
    <rPh sb="14" eb="16">
      <t>トウロク</t>
    </rPh>
    <rPh sb="16" eb="18">
      <t>バンゴウ</t>
    </rPh>
    <phoneticPr fontId="22"/>
  </si>
  <si>
    <t>特定専門工事業者の配置予定技術者の同種工事の経験</t>
    <rPh sb="6" eb="7">
      <t>ギョウ</t>
    </rPh>
    <rPh sb="9" eb="11">
      <t>ハイチ</t>
    </rPh>
    <rPh sb="11" eb="13">
      <t>ヨテイ</t>
    </rPh>
    <rPh sb="13" eb="16">
      <t>ギジュツシャ</t>
    </rPh>
    <rPh sb="17" eb="19">
      <t>ドウシュ</t>
    </rPh>
    <rPh sb="19" eb="21">
      <t>コウジ</t>
    </rPh>
    <rPh sb="22" eb="24">
      <t>ケイケン</t>
    </rPh>
    <phoneticPr fontId="22"/>
  </si>
  <si>
    <t>配置予定技術者の従事役職</t>
    <rPh sb="0" eb="2">
      <t>ハイチ</t>
    </rPh>
    <rPh sb="2" eb="4">
      <t>ヨテイ</t>
    </rPh>
    <rPh sb="4" eb="7">
      <t>ギジュツシャ</t>
    </rPh>
    <rPh sb="8" eb="10">
      <t>ジュウジ</t>
    </rPh>
    <rPh sb="10" eb="12">
      <t>ヤクショク</t>
    </rPh>
    <phoneticPr fontId="22"/>
  </si>
  <si>
    <t>経験あり：Ａ
経験なし：Ｅ
※経験が確認出来ない場合は、経験なしとする。</t>
    <rPh sb="0" eb="2">
      <t>ケイケン</t>
    </rPh>
    <rPh sb="7" eb="9">
      <t>ケイケン</t>
    </rPh>
    <rPh sb="15" eb="17">
      <t>ケイケン</t>
    </rPh>
    <rPh sb="28" eb="30">
      <t>ケイケン</t>
    </rPh>
    <phoneticPr fontId="2"/>
  </si>
  <si>
    <t>（申請された同種工事に主任技術者として従事した経験）</t>
    <rPh sb="1" eb="3">
      <t>シンセイ</t>
    </rPh>
    <rPh sb="11" eb="13">
      <t>シュニン</t>
    </rPh>
    <rPh sb="13" eb="16">
      <t>ギジュツシャ</t>
    </rPh>
    <rPh sb="19" eb="21">
      <t>ジュウジ</t>
    </rPh>
    <rPh sb="23" eb="25">
      <t>ケイケン</t>
    </rPh>
    <phoneticPr fontId="2"/>
  </si>
  <si>
    <t>氏名</t>
    <rPh sb="0" eb="2">
      <t>シメイ</t>
    </rPh>
    <phoneticPr fontId="22"/>
  </si>
  <si>
    <t>生年月日</t>
    <rPh sb="0" eb="2">
      <t>セイネン</t>
    </rPh>
    <rPh sb="2" eb="4">
      <t>ガッピ</t>
    </rPh>
    <phoneticPr fontId="22"/>
  </si>
  <si>
    <t>平成○年○月○日</t>
  </si>
  <si>
    <t>×</t>
    <phoneticPr fontId="2"/>
  </si>
  <si>
    <t>(6)警察当局から、暴力団員が実質的に経営を支配する建設業者又はこれに準ずるものとして、国土交通省発注工事等からの排除要請があり、当該状態が継続している者でないこと。</t>
    <rPh sb="3" eb="5">
      <t>ケイサツ</t>
    </rPh>
    <rPh sb="5" eb="7">
      <t>トウキョク</t>
    </rPh>
    <rPh sb="10" eb="12">
      <t>ボウリョク</t>
    </rPh>
    <rPh sb="12" eb="14">
      <t>ダンイン</t>
    </rPh>
    <rPh sb="15" eb="18">
      <t>ジッシツテキ</t>
    </rPh>
    <rPh sb="19" eb="21">
      <t>ケイエイ</t>
    </rPh>
    <rPh sb="22" eb="24">
      <t>シハイ</t>
    </rPh>
    <rPh sb="26" eb="28">
      <t>ケンセツ</t>
    </rPh>
    <rPh sb="28" eb="30">
      <t>ギョウシャ</t>
    </rPh>
    <rPh sb="30" eb="31">
      <t>マタ</t>
    </rPh>
    <rPh sb="35" eb="36">
      <t>ジュン</t>
    </rPh>
    <rPh sb="44" eb="46">
      <t>コクド</t>
    </rPh>
    <rPh sb="46" eb="49">
      <t>コウツウショウ</t>
    </rPh>
    <rPh sb="49" eb="51">
      <t>ハッチュウ</t>
    </rPh>
    <rPh sb="51" eb="53">
      <t>コウジ</t>
    </rPh>
    <rPh sb="53" eb="54">
      <t>トウ</t>
    </rPh>
    <rPh sb="57" eb="59">
      <t>ハイジョ</t>
    </rPh>
    <rPh sb="59" eb="61">
      <t>ヨウセイ</t>
    </rPh>
    <rPh sb="65" eb="67">
      <t>トウガイ</t>
    </rPh>
    <rPh sb="67" eb="69">
      <t>ジョウタイ</t>
    </rPh>
    <rPh sb="70" eb="72">
      <t>ケイゾク</t>
    </rPh>
    <rPh sb="76" eb="77">
      <t>モノ</t>
    </rPh>
    <phoneticPr fontId="2"/>
  </si>
  <si>
    <t>―</t>
    <phoneticPr fontId="2"/>
  </si>
  <si>
    <t>企業の能力等</t>
    <rPh sb="0" eb="2">
      <t>キギョウ</t>
    </rPh>
    <rPh sb="3" eb="5">
      <t>ノウリョク</t>
    </rPh>
    <rPh sb="5" eb="6">
      <t>トウ</t>
    </rPh>
    <phoneticPr fontId="2"/>
  </si>
  <si>
    <t>×</t>
    <phoneticPr fontId="2"/>
  </si>
  <si>
    <t>一般土木 C等級</t>
    <phoneticPr fontId="2"/>
  </si>
  <si>
    <t>八代河川国道事務所管内（熊本県八代市、人吉市、水俣市、八代郡（氷川町）、葦北郡（芦北町、津奈木町）、球磨郡（錦町、多良木町、湯前町、水上村、相良村、五木村、山江村、球磨村、あさぎり町））に建設業法に基づく主たる営業所（一般競争（指名競争）参加資格審査申請書に記載された本店の住所による。）が所在すること。</t>
    <phoneticPr fontId="2"/>
  </si>
  <si>
    <t>(例）河川、砂防、道路の護岸もしくは盛土もしくは掘削</t>
    <rPh sb="3" eb="5">
      <t>カセン</t>
    </rPh>
    <rPh sb="6" eb="8">
      <t>サボウ</t>
    </rPh>
    <rPh sb="9" eb="11">
      <t>ドウロ</t>
    </rPh>
    <rPh sb="12" eb="14">
      <t>ゴガン</t>
    </rPh>
    <rPh sb="18" eb="20">
      <t>モリツチ</t>
    </rPh>
    <rPh sb="24" eb="26">
      <t>クッサク</t>
    </rPh>
    <phoneticPr fontId="2"/>
  </si>
  <si>
    <t>河川の掘削</t>
    <rPh sb="0" eb="2">
      <t>カセン</t>
    </rPh>
    <rPh sb="3" eb="5">
      <t>クッサク</t>
    </rPh>
    <phoneticPr fontId="2"/>
  </si>
  <si>
    <t>熊本県八代市、人吉市、芦北町、球磨郡（錦町、多良木町、湯前町、水上村、相良村、五木村、山江村、球磨村、あさぎり町）において過去5ヶ年間（平成２７年度以降）に完成した工事を記載すること。なお、公共工事（建築工事を除く）とし、６千万円以上とする。</t>
    <phoneticPr fontId="2"/>
  </si>
  <si>
    <t>球磨川中・下流ブロック</t>
    <rPh sb="0" eb="3">
      <t>クマガワ</t>
    </rPh>
    <rPh sb="3" eb="4">
      <t>チュウ</t>
    </rPh>
    <rPh sb="5" eb="7">
      <t>カリュウ</t>
    </rPh>
    <phoneticPr fontId="2"/>
  </si>
  <si>
    <t>平成１７年度以降</t>
    <rPh sb="0" eb="2">
      <t>ヘイセイ</t>
    </rPh>
    <rPh sb="4" eb="6">
      <t>ネンド</t>
    </rPh>
    <rPh sb="6" eb="8">
      <t>イコウ</t>
    </rPh>
    <phoneticPr fontId="2"/>
  </si>
  <si>
    <t>令和２年度の災害協定の有無</t>
    <rPh sb="6" eb="8">
      <t>サイガイ</t>
    </rPh>
    <rPh sb="8" eb="10">
      <t>キョウテイ</t>
    </rPh>
    <rPh sb="11" eb="13">
      <t>ウム</t>
    </rPh>
    <phoneticPr fontId="2"/>
  </si>
  <si>
    <t>(5)本店が一定区域内に所在すること。</t>
    <phoneticPr fontId="2"/>
  </si>
  <si>
    <t>（ア）河川、砂防、道路の護岸工（根固工、水制工、捨石工を除く）もしくは盛土工（埋戻を除く）もしくは掘削工（床堀を除く）の施工実績を有すること。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</si>
</sst>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0_);[Red]\(0.00\)"/>
    <numFmt numFmtId="177" formatCode="[$-411]ge\.m\.d;@"/>
    <numFmt numFmtId="178" formatCode="0.0_);[Red]\(0.0\)"/>
    <numFmt numFmtId="179" formatCode="0.00_ "/>
    <numFmt numFmtId="180" formatCode="0.00_ ;[Red]\-0.00\ "/>
    <numFmt numFmtId="181" formatCode="[$-411]ggge&quot;年&quot;m&quot;月&quot;d&quot;日&quot;;@"/>
    <numFmt numFmtId="182" formatCode="0&quot; 名&quot;"/>
    <numFmt numFmtId="183" formatCode="0&quot;点&quot;;;@&quot;点&quot;"/>
    <numFmt numFmtId="184" formatCode="0&quot;百万円&quot;"/>
    <numFmt numFmtId="185" formatCode="0&quot;百万円&quot;;;@&quot;百万円&quot;"/>
    <numFmt numFmtId="186" formatCode="0.00&quot;点&quot;;;@&quot;点&quot;"/>
  </numFmts>
  <fonts count="26">
    <font>
      <sz val="11"/>
      <name val="ＭＳ Ｐゴシック"/>
      <family val="3"/>
      <charset val="128"/>
    </font>
    <font>
      <sz val="11"/>
      <name val="ＭＳ Ｐゴシック"/>
      <family val="3"/>
      <charset val="128"/>
    </font>
    <font>
      <sz val="6"/>
      <name val="ＭＳ Ｐゴシック"/>
      <family val="3"/>
      <charset val="128"/>
    </font>
    <font>
      <sz val="10"/>
      <color indexed="10"/>
      <name val="ＭＳ ゴシック"/>
      <family val="3"/>
      <charset val="128"/>
    </font>
    <font>
      <sz val="10"/>
      <name val="ＭＳ Ｐゴシック"/>
      <family val="3"/>
      <charset val="128"/>
    </font>
    <font>
      <sz val="10"/>
      <color indexed="10"/>
      <name val="ＭＳ Ｐゴシック"/>
      <family val="3"/>
      <charset val="128"/>
    </font>
    <font>
      <sz val="14"/>
      <name val="ＭＳ Ｐゴシック"/>
      <family val="3"/>
      <charset val="128"/>
    </font>
    <font>
      <b/>
      <sz val="10"/>
      <name val="ＭＳ Ｐゴシック"/>
      <family val="3"/>
      <charset val="128"/>
    </font>
    <font>
      <sz val="8"/>
      <name val="ＭＳ Ｐゴシック"/>
      <family val="3"/>
      <charset val="128"/>
    </font>
    <font>
      <sz val="16"/>
      <name val="ＭＳ Ｐゴシック"/>
      <family val="3"/>
      <charset val="128"/>
    </font>
    <font>
      <sz val="12"/>
      <name val="ＭＳ Ｐゴシック"/>
      <family val="3"/>
      <charset val="128"/>
    </font>
    <font>
      <b/>
      <sz val="12"/>
      <name val="ＭＳ Ｐゴシック"/>
      <family val="3"/>
      <charset val="128"/>
    </font>
    <font>
      <sz val="9"/>
      <name val="ＭＳ Ｐゴシック"/>
      <family val="3"/>
      <charset val="128"/>
    </font>
    <font>
      <b/>
      <sz val="10"/>
      <color indexed="18"/>
      <name val="ＭＳ Ｐゴシック"/>
      <family val="3"/>
      <charset val="128"/>
    </font>
    <font>
      <sz val="10"/>
      <color indexed="12"/>
      <name val="ＭＳ Ｐゴシック"/>
      <family val="3"/>
      <charset val="128"/>
    </font>
    <font>
      <sz val="11"/>
      <color indexed="12"/>
      <name val="ＭＳ Ｐゴシック"/>
      <family val="3"/>
      <charset val="128"/>
    </font>
    <font>
      <sz val="10"/>
      <color indexed="22"/>
      <name val="ＭＳ Ｐゴシック"/>
      <family val="3"/>
      <charset val="128"/>
    </font>
    <font>
      <sz val="12"/>
      <color indexed="10"/>
      <name val="ＭＳ Ｐゴシック"/>
      <family val="3"/>
      <charset val="128"/>
    </font>
    <font>
      <sz val="11"/>
      <color theme="1"/>
      <name val="ＭＳ Ｐゴシック"/>
      <family val="3"/>
      <charset val="128"/>
      <scheme val="minor"/>
    </font>
    <font>
      <b/>
      <sz val="12"/>
      <color rgb="FFFF0000"/>
      <name val="ＭＳ Ｐゴシック"/>
      <family val="3"/>
      <charset val="128"/>
    </font>
    <font>
      <b/>
      <sz val="12"/>
      <color theme="8" tint="0.79998168889431442"/>
      <name val="ＭＳ Ｐゴシック"/>
      <family val="3"/>
      <charset val="128"/>
    </font>
    <font>
      <sz val="10"/>
      <color rgb="FF0000FF"/>
      <name val="ＭＳ Ｐゴシック"/>
      <family val="3"/>
      <charset val="128"/>
    </font>
    <font>
      <u/>
      <sz val="10"/>
      <color indexed="12"/>
      <name val="ＭＳ 明朝"/>
      <family val="1"/>
      <charset val="128"/>
    </font>
    <font>
      <b/>
      <sz val="11"/>
      <color indexed="81"/>
      <name val="ＭＳ Ｐゴシック"/>
      <family val="3"/>
      <charset val="128"/>
    </font>
    <font>
      <b/>
      <sz val="9"/>
      <color indexed="81"/>
      <name val="MS P ゴシック"/>
      <family val="3"/>
      <charset val="128"/>
    </font>
    <font>
      <b/>
      <u/>
      <sz val="9"/>
      <color indexed="81"/>
      <name val="MS P ゴシック"/>
      <family val="3"/>
      <charset val="128"/>
    </font>
  </fonts>
  <fills count="8">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6"/>
        <bgColor indexed="64"/>
      </patternFill>
    </fill>
    <fill>
      <patternFill patternType="solid">
        <fgColor rgb="FFCC99FF"/>
        <bgColor indexed="64"/>
      </patternFill>
    </fill>
    <fill>
      <patternFill patternType="solid">
        <fgColor theme="8" tint="0.79998168889431442"/>
        <bgColor indexed="64"/>
      </patternFill>
    </fill>
    <fill>
      <patternFill patternType="solid">
        <fgColor theme="0"/>
        <bgColor indexed="64"/>
      </patternFill>
    </fill>
  </fills>
  <borders count="123">
    <border>
      <left/>
      <right/>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hair">
        <color indexed="64"/>
      </right>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medium">
        <color indexed="64"/>
      </left>
      <right style="thin">
        <color indexed="64"/>
      </right>
      <top/>
      <bottom/>
      <diagonal/>
    </border>
    <border>
      <left style="thin">
        <color indexed="64"/>
      </left>
      <right/>
      <top style="hair">
        <color indexed="64"/>
      </top>
      <bottom/>
      <diagonal/>
    </border>
    <border>
      <left/>
      <right style="thin">
        <color indexed="64"/>
      </right>
      <top/>
      <bottom style="hair">
        <color indexed="64"/>
      </bottom>
      <diagonal/>
    </border>
    <border>
      <left/>
      <right/>
      <top style="thin">
        <color indexed="64"/>
      </top>
      <bottom style="medium">
        <color indexed="64"/>
      </bottom>
      <diagonal/>
    </border>
    <border>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style="hair">
        <color indexed="64"/>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right style="medium">
        <color indexed="64"/>
      </right>
      <top/>
      <bottom style="hair">
        <color indexed="64"/>
      </bottom>
      <diagonal/>
    </border>
    <border>
      <left style="hair">
        <color indexed="64"/>
      </left>
      <right style="medium">
        <color indexed="64"/>
      </right>
      <top/>
      <bottom style="medium">
        <color indexed="64"/>
      </bottom>
      <diagonal/>
    </border>
    <border>
      <left/>
      <right/>
      <top/>
      <bottom style="hair">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thin">
        <color indexed="64"/>
      </top>
      <bottom style="thin">
        <color indexed="64"/>
      </bottom>
      <diagonal/>
    </border>
    <border>
      <left style="hair">
        <color indexed="64"/>
      </left>
      <right/>
      <top/>
      <bottom style="hair">
        <color indexed="64"/>
      </bottom>
      <diagonal/>
    </border>
    <border>
      <left style="medium">
        <color indexed="64"/>
      </left>
      <right style="thin">
        <color indexed="64"/>
      </right>
      <top/>
      <bottom style="hair">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style="hair">
        <color indexed="64"/>
      </bottom>
      <diagonal/>
    </border>
    <border>
      <left style="thin">
        <color indexed="64"/>
      </left>
      <right style="medium">
        <color indexed="64"/>
      </right>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thin">
        <color indexed="64"/>
      </right>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hair">
        <color indexed="64"/>
      </right>
      <top/>
      <bottom style="hair">
        <color indexed="64"/>
      </bottom>
      <diagonal/>
    </border>
    <border>
      <left style="thin">
        <color indexed="64"/>
      </left>
      <right/>
      <top style="thin">
        <color indexed="64"/>
      </top>
      <bottom style="hair">
        <color indexed="64"/>
      </bottom>
      <diagonal/>
    </border>
  </borders>
  <cellStyleXfs count="5">
    <xf numFmtId="0" fontId="0" fillId="0" borderId="0"/>
    <xf numFmtId="179" fontId="3" fillId="0" borderId="1" applyNumberFormat="0" applyFill="0" applyBorder="0" applyProtection="0">
      <alignment horizontal="center" vertical="center" wrapText="1"/>
    </xf>
    <xf numFmtId="38" fontId="1" fillId="0" borderId="0" applyFont="0" applyFill="0" applyBorder="0" applyAlignment="0" applyProtection="0"/>
    <xf numFmtId="0" fontId="18" fillId="0" borderId="0">
      <alignment vertical="center"/>
    </xf>
    <xf numFmtId="0" fontId="1" fillId="0" borderId="0">
      <alignment vertical="center"/>
    </xf>
  </cellStyleXfs>
  <cellXfs count="392">
    <xf numFmtId="0" fontId="0" fillId="0" borderId="0" xfId="0"/>
    <xf numFmtId="0" fontId="4" fillId="0" borderId="2" xfId="0" applyFont="1" applyFill="1" applyBorder="1" applyAlignment="1" applyProtection="1">
      <alignment horizontal="center" vertical="center" shrinkToFit="1"/>
    </xf>
    <xf numFmtId="0" fontId="4" fillId="0" borderId="2" xfId="0" applyFont="1" applyFill="1" applyBorder="1" applyAlignment="1" applyProtection="1">
      <alignment horizontal="center" vertical="center"/>
    </xf>
    <xf numFmtId="180" fontId="11" fillId="0" borderId="17" xfId="0" applyNumberFormat="1" applyFont="1" applyFill="1" applyBorder="1" applyAlignment="1" applyProtection="1">
      <alignment horizontal="center" vertical="center"/>
    </xf>
    <xf numFmtId="180" fontId="4" fillId="0" borderId="24" xfId="0" applyNumberFormat="1" applyFont="1" applyFill="1" applyBorder="1" applyAlignment="1" applyProtection="1">
      <alignment horizontal="center" vertical="center"/>
    </xf>
    <xf numFmtId="180" fontId="4" fillId="2" borderId="25" xfId="0" applyNumberFormat="1" applyFont="1" applyFill="1" applyBorder="1" applyAlignment="1" applyProtection="1">
      <alignment horizontal="center" vertical="center"/>
    </xf>
    <xf numFmtId="180" fontId="4" fillId="0" borderId="26" xfId="0" applyNumberFormat="1" applyFont="1" applyFill="1" applyBorder="1" applyAlignment="1" applyProtection="1">
      <alignment horizontal="center" vertical="center"/>
    </xf>
    <xf numFmtId="180" fontId="4" fillId="2" borderId="19" xfId="0" applyNumberFormat="1" applyFont="1" applyFill="1" applyBorder="1" applyAlignment="1" applyProtection="1">
      <alignment horizontal="center" vertical="center"/>
    </xf>
    <xf numFmtId="180" fontId="4" fillId="2" borderId="27" xfId="0" applyNumberFormat="1" applyFont="1" applyFill="1" applyBorder="1" applyAlignment="1" applyProtection="1">
      <alignment horizontal="center" vertical="center"/>
    </xf>
    <xf numFmtId="180" fontId="4" fillId="2" borderId="28" xfId="0" applyNumberFormat="1"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177" fontId="4" fillId="2" borderId="34" xfId="0" applyNumberFormat="1" applyFont="1" applyFill="1" applyBorder="1" applyAlignment="1" applyProtection="1">
      <alignment horizontal="center" vertical="center"/>
    </xf>
    <xf numFmtId="0" fontId="4" fillId="2" borderId="34" xfId="0" applyFont="1" applyFill="1" applyBorder="1" applyAlignment="1" applyProtection="1">
      <alignment horizontal="center" vertical="center"/>
    </xf>
    <xf numFmtId="0" fontId="4" fillId="2" borderId="29" xfId="0" applyFont="1" applyFill="1" applyBorder="1" applyAlignment="1" applyProtection="1">
      <alignment horizontal="center" vertical="center"/>
    </xf>
    <xf numFmtId="0" fontId="4" fillId="2" borderId="35" xfId="0" applyFont="1" applyFill="1" applyBorder="1" applyAlignment="1" applyProtection="1">
      <alignment horizontal="center" vertical="center"/>
    </xf>
    <xf numFmtId="179" fontId="4" fillId="2" borderId="36" xfId="0" applyNumberFormat="1" applyFont="1" applyFill="1" applyBorder="1" applyAlignment="1" applyProtection="1">
      <alignment horizontal="center" vertical="center"/>
    </xf>
    <xf numFmtId="180" fontId="4" fillId="0" borderId="37" xfId="0" applyNumberFormat="1" applyFont="1" applyFill="1" applyBorder="1" applyAlignment="1" applyProtection="1">
      <alignment horizontal="center" vertical="center"/>
    </xf>
    <xf numFmtId="0" fontId="4" fillId="0" borderId="38" xfId="0" applyFont="1" applyFill="1" applyBorder="1" applyAlignment="1" applyProtection="1">
      <alignment horizontal="center" vertical="center" wrapText="1" shrinkToFit="1"/>
    </xf>
    <xf numFmtId="0" fontId="4" fillId="0" borderId="39" xfId="0" applyFont="1" applyFill="1" applyBorder="1" applyAlignment="1" applyProtection="1">
      <alignment horizontal="center" vertical="center"/>
    </xf>
    <xf numFmtId="179" fontId="16" fillId="2" borderId="44" xfId="0" applyNumberFormat="1" applyFont="1" applyFill="1" applyBorder="1" applyAlignment="1" applyProtection="1">
      <alignment horizontal="center" vertical="center" shrinkToFit="1"/>
    </xf>
    <xf numFmtId="179" fontId="16" fillId="2" borderId="34" xfId="0" applyNumberFormat="1" applyFont="1" applyFill="1" applyBorder="1" applyAlignment="1" applyProtection="1">
      <alignment horizontal="center" vertical="center" shrinkToFit="1"/>
    </xf>
    <xf numFmtId="0" fontId="4" fillId="3" borderId="30" xfId="0" applyFont="1" applyFill="1" applyBorder="1" applyAlignment="1" applyProtection="1">
      <alignment horizontal="center" vertical="center" shrinkToFit="1"/>
      <protection locked="0"/>
    </xf>
    <xf numFmtId="0" fontId="4" fillId="3" borderId="31" xfId="0" applyFont="1" applyFill="1" applyBorder="1" applyAlignment="1" applyProtection="1">
      <alignment horizontal="center" vertical="center" shrinkToFit="1"/>
      <protection locked="0"/>
    </xf>
    <xf numFmtId="0" fontId="4" fillId="3" borderId="42" xfId="0" applyFont="1" applyFill="1" applyBorder="1" applyAlignment="1" applyProtection="1">
      <alignment horizontal="center" vertical="center" shrinkToFit="1"/>
      <protection locked="0"/>
    </xf>
    <xf numFmtId="0" fontId="4" fillId="3" borderId="48" xfId="0" applyFont="1" applyFill="1" applyBorder="1" applyAlignment="1" applyProtection="1">
      <alignment horizontal="center" vertical="center" shrinkToFit="1"/>
      <protection locked="0"/>
    </xf>
    <xf numFmtId="0" fontId="4" fillId="3" borderId="50" xfId="0" applyFont="1" applyFill="1" applyBorder="1" applyAlignment="1" applyProtection="1">
      <alignment horizontal="center" vertical="center"/>
      <protection locked="0"/>
    </xf>
    <xf numFmtId="0" fontId="4" fillId="3" borderId="42" xfId="0" applyFont="1" applyFill="1" applyBorder="1" applyAlignment="1" applyProtection="1">
      <alignment horizontal="center" vertical="center" wrapText="1" shrinkToFit="1"/>
      <protection locked="0"/>
    </xf>
    <xf numFmtId="0" fontId="4" fillId="3" borderId="43" xfId="0" applyFont="1" applyFill="1" applyBorder="1" applyAlignment="1" applyProtection="1">
      <alignment horizontal="center" vertical="center" shrinkToFit="1"/>
      <protection locked="0"/>
    </xf>
    <xf numFmtId="0" fontId="4" fillId="3" borderId="48" xfId="0" applyFont="1" applyFill="1" applyBorder="1" applyAlignment="1" applyProtection="1">
      <alignment horizontal="center" vertical="center" wrapText="1" shrinkToFit="1"/>
      <protection locked="0"/>
    </xf>
    <xf numFmtId="0" fontId="4" fillId="3" borderId="52" xfId="0" applyFont="1" applyFill="1" applyBorder="1" applyAlignment="1" applyProtection="1">
      <alignment horizontal="center" vertical="center" shrinkToFit="1"/>
      <protection locked="0"/>
    </xf>
    <xf numFmtId="179" fontId="4" fillId="3" borderId="42" xfId="0" applyNumberFormat="1" applyFont="1" applyFill="1" applyBorder="1" applyAlignment="1" applyProtection="1">
      <alignment horizontal="center" vertical="center" wrapText="1" shrinkToFit="1"/>
      <protection locked="0"/>
    </xf>
    <xf numFmtId="179" fontId="4" fillId="3" borderId="54" xfId="0" applyNumberFormat="1" applyFont="1" applyFill="1" applyBorder="1" applyAlignment="1" applyProtection="1">
      <alignment horizontal="center" vertical="center" wrapText="1" shrinkToFit="1"/>
      <protection locked="0"/>
    </xf>
    <xf numFmtId="0" fontId="9" fillId="0" borderId="0" xfId="0" applyFont="1" applyFill="1" applyAlignment="1" applyProtection="1">
      <alignment vertical="center"/>
    </xf>
    <xf numFmtId="0" fontId="6" fillId="0" borderId="0" xfId="0" applyFont="1" applyFill="1" applyAlignment="1" applyProtection="1">
      <alignment vertical="center"/>
    </xf>
    <xf numFmtId="0" fontId="9" fillId="0" borderId="21" xfId="0" applyFont="1" applyFill="1" applyBorder="1" applyAlignment="1" applyProtection="1">
      <alignment vertical="center"/>
    </xf>
    <xf numFmtId="0" fontId="4" fillId="2" borderId="0" xfId="0" applyFont="1" applyFill="1" applyBorder="1" applyAlignment="1" applyProtection="1">
      <alignment vertical="center"/>
    </xf>
    <xf numFmtId="0" fontId="5" fillId="2" borderId="0" xfId="0" applyFont="1" applyFill="1" applyBorder="1" applyAlignment="1" applyProtection="1">
      <alignment horizontal="center" vertical="center"/>
    </xf>
    <xf numFmtId="0" fontId="4" fillId="2" borderId="46" xfId="0" applyFont="1" applyFill="1" applyBorder="1" applyAlignment="1" applyProtection="1">
      <alignment horizontal="center" vertical="center"/>
    </xf>
    <xf numFmtId="0" fontId="10" fillId="0" borderId="0" xfId="0" applyFont="1" applyFill="1" applyBorder="1" applyProtection="1"/>
    <xf numFmtId="0" fontId="5" fillId="2" borderId="0" xfId="0" applyFont="1" applyFill="1" applyBorder="1" applyAlignment="1" applyProtection="1">
      <alignment vertical="center"/>
    </xf>
    <xf numFmtId="0" fontId="4" fillId="0" borderId="33" xfId="0" applyFont="1" applyFill="1" applyBorder="1" applyAlignment="1" applyProtection="1">
      <alignment horizontal="center" vertical="center"/>
    </xf>
    <xf numFmtId="180" fontId="4" fillId="0" borderId="28" xfId="0" applyNumberFormat="1" applyFont="1" applyFill="1" applyBorder="1" applyAlignment="1" applyProtection="1">
      <alignment horizontal="center" vertical="center" shrinkToFit="1"/>
    </xf>
    <xf numFmtId="0" fontId="4" fillId="2" borderId="0" xfId="0" applyNumberFormat="1" applyFont="1" applyFill="1" applyBorder="1" applyAlignment="1" applyProtection="1">
      <alignment vertical="center"/>
    </xf>
    <xf numFmtId="0" fontId="4" fillId="2" borderId="0" xfId="0" applyNumberFormat="1" applyFont="1" applyFill="1" applyBorder="1" applyAlignment="1" applyProtection="1">
      <alignment horizontal="center" vertical="center"/>
    </xf>
    <xf numFmtId="0" fontId="11" fillId="0" borderId="55" xfId="0" applyFont="1" applyFill="1" applyBorder="1" applyAlignment="1" applyProtection="1">
      <alignment vertical="center"/>
    </xf>
    <xf numFmtId="0" fontId="7" fillId="0" borderId="2" xfId="0" applyFont="1" applyFill="1" applyBorder="1" applyAlignment="1" applyProtection="1">
      <alignment vertical="center"/>
    </xf>
    <xf numFmtId="180" fontId="7" fillId="0" borderId="56" xfId="0" applyNumberFormat="1" applyFont="1" applyFill="1" applyBorder="1" applyAlignment="1" applyProtection="1">
      <alignment horizontal="center" vertical="center"/>
    </xf>
    <xf numFmtId="0" fontId="4" fillId="0" borderId="57" xfId="0" applyFont="1" applyFill="1" applyBorder="1" applyAlignment="1" applyProtection="1">
      <alignment vertical="center"/>
    </xf>
    <xf numFmtId="0" fontId="4" fillId="0" borderId="8" xfId="0" applyFont="1" applyFill="1" applyBorder="1" applyAlignment="1" applyProtection="1">
      <alignment vertical="center"/>
    </xf>
    <xf numFmtId="0" fontId="4" fillId="0" borderId="18"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9" xfId="0" applyFont="1" applyFill="1" applyBorder="1" applyAlignment="1" applyProtection="1">
      <alignment vertical="center"/>
    </xf>
    <xf numFmtId="0" fontId="5" fillId="0" borderId="18" xfId="0" applyFont="1" applyFill="1" applyBorder="1" applyAlignment="1" applyProtection="1">
      <alignment vertical="top" wrapText="1"/>
    </xf>
    <xf numFmtId="0" fontId="5" fillId="0" borderId="0" xfId="0" applyFont="1" applyFill="1" applyBorder="1" applyAlignment="1" applyProtection="1">
      <alignment vertical="top" wrapText="1"/>
    </xf>
    <xf numFmtId="0" fontId="5" fillId="0" borderId="46" xfId="0" applyFont="1" applyFill="1" applyBorder="1" applyAlignment="1" applyProtection="1">
      <alignment vertical="top" wrapText="1"/>
    </xf>
    <xf numFmtId="0" fontId="4" fillId="0" borderId="46" xfId="0" applyFont="1" applyFill="1" applyBorder="1" applyAlignment="1" applyProtection="1">
      <alignment vertical="center" wrapText="1"/>
    </xf>
    <xf numFmtId="0" fontId="4" fillId="0" borderId="4" xfId="0" applyFont="1" applyFill="1" applyBorder="1" applyAlignment="1" applyProtection="1">
      <alignment vertical="center"/>
    </xf>
    <xf numFmtId="180" fontId="4" fillId="0" borderId="5" xfId="0" applyNumberFormat="1" applyFont="1" applyFill="1" applyBorder="1" applyAlignment="1" applyProtection="1">
      <alignment horizontal="center" vertical="center"/>
    </xf>
    <xf numFmtId="0" fontId="4" fillId="0" borderId="3" xfId="0" applyFont="1" applyFill="1" applyBorder="1" applyAlignment="1" applyProtection="1">
      <alignment vertical="center"/>
    </xf>
    <xf numFmtId="180" fontId="4" fillId="0" borderId="6" xfId="0" applyNumberFormat="1" applyFont="1" applyFill="1" applyBorder="1" applyAlignment="1" applyProtection="1">
      <alignment horizontal="center" vertical="center"/>
    </xf>
    <xf numFmtId="0" fontId="4" fillId="0" borderId="11" xfId="0" applyFont="1" applyFill="1" applyBorder="1" applyAlignment="1" applyProtection="1">
      <alignment vertical="center"/>
    </xf>
    <xf numFmtId="180" fontId="4" fillId="0" borderId="7" xfId="0" applyNumberFormat="1" applyFont="1" applyFill="1" applyBorder="1" applyAlignment="1" applyProtection="1">
      <alignment horizontal="center" vertical="center"/>
    </xf>
    <xf numFmtId="180" fontId="4" fillId="0" borderId="14" xfId="0" applyNumberFormat="1" applyFont="1" applyFill="1" applyBorder="1" applyAlignment="1" applyProtection="1">
      <alignment horizontal="center" vertical="center"/>
    </xf>
    <xf numFmtId="0" fontId="4" fillId="0" borderId="13" xfId="0" applyFont="1" applyFill="1" applyBorder="1" applyAlignment="1" applyProtection="1">
      <alignment vertical="center"/>
    </xf>
    <xf numFmtId="0" fontId="4" fillId="0" borderId="2" xfId="0" applyFont="1" applyFill="1" applyBorder="1" applyAlignment="1" applyProtection="1">
      <alignment vertical="center"/>
    </xf>
    <xf numFmtId="180" fontId="4" fillId="0" borderId="2" xfId="0" applyNumberFormat="1" applyFont="1" applyFill="1" applyBorder="1" applyAlignment="1" applyProtection="1">
      <alignment horizontal="center" vertical="center"/>
    </xf>
    <xf numFmtId="178" fontId="4" fillId="0" borderId="2" xfId="0" applyNumberFormat="1" applyFont="1" applyFill="1" applyBorder="1" applyAlignment="1" applyProtection="1">
      <alignment horizontal="center" vertical="center"/>
    </xf>
    <xf numFmtId="0" fontId="4" fillId="0" borderId="45" xfId="0" applyFont="1" applyFill="1" applyBorder="1" applyAlignment="1" applyProtection="1">
      <alignment vertical="center"/>
    </xf>
    <xf numFmtId="0" fontId="4" fillId="0" borderId="5" xfId="0" applyFont="1" applyFill="1" applyBorder="1" applyAlignment="1" applyProtection="1">
      <alignment vertical="center"/>
    </xf>
    <xf numFmtId="180" fontId="4" fillId="4" borderId="62" xfId="0" applyNumberFormat="1" applyFont="1" applyFill="1" applyBorder="1" applyAlignment="1" applyProtection="1">
      <alignment horizontal="center" vertical="center"/>
    </xf>
    <xf numFmtId="0" fontId="4" fillId="0" borderId="14" xfId="0" applyFont="1" applyFill="1" applyBorder="1" applyAlignment="1" applyProtection="1">
      <alignment vertical="center"/>
    </xf>
    <xf numFmtId="180" fontId="4" fillId="0" borderId="63" xfId="0" applyNumberFormat="1" applyFont="1" applyFill="1" applyBorder="1" applyAlignment="1" applyProtection="1">
      <alignment horizontal="center" vertical="center"/>
    </xf>
    <xf numFmtId="0" fontId="4" fillId="0" borderId="31" xfId="0" applyFont="1" applyFill="1" applyBorder="1" applyAlignment="1" applyProtection="1">
      <alignment vertical="center"/>
    </xf>
    <xf numFmtId="180" fontId="4" fillId="4" borderId="65" xfId="0" applyNumberFormat="1" applyFont="1" applyFill="1" applyBorder="1" applyAlignment="1" applyProtection="1">
      <alignment horizontal="center" vertical="center"/>
    </xf>
    <xf numFmtId="0" fontId="4" fillId="0" borderId="66" xfId="0" applyFont="1" applyFill="1" applyBorder="1" applyAlignment="1" applyProtection="1">
      <alignment vertical="center"/>
    </xf>
    <xf numFmtId="180" fontId="4" fillId="0" borderId="65" xfId="0" applyNumberFormat="1" applyFont="1" applyFill="1" applyBorder="1" applyAlignment="1" applyProtection="1">
      <alignment horizontal="center" vertical="center"/>
    </xf>
    <xf numFmtId="0" fontId="4" fillId="0" borderId="69" xfId="0" applyFont="1" applyFill="1" applyBorder="1" applyAlignment="1" applyProtection="1">
      <alignment vertical="center"/>
    </xf>
    <xf numFmtId="0" fontId="4" fillId="0" borderId="47" xfId="0" applyFont="1" applyFill="1" applyBorder="1" applyAlignment="1" applyProtection="1">
      <alignment vertical="center"/>
    </xf>
    <xf numFmtId="0" fontId="4" fillId="0" borderId="6" xfId="0" applyFont="1" applyFill="1" applyBorder="1" applyAlignment="1" applyProtection="1">
      <alignment vertical="center"/>
    </xf>
    <xf numFmtId="0" fontId="4" fillId="0" borderId="23" xfId="0" applyFont="1" applyFill="1" applyBorder="1" applyAlignment="1" applyProtection="1">
      <alignment vertical="center" wrapText="1"/>
    </xf>
    <xf numFmtId="0" fontId="4" fillId="0" borderId="71" xfId="0" applyFont="1" applyFill="1" applyBorder="1" applyAlignment="1" applyProtection="1">
      <alignment vertical="center"/>
    </xf>
    <xf numFmtId="0" fontId="4" fillId="0" borderId="70" xfId="0" applyFont="1" applyFill="1" applyBorder="1" applyAlignment="1" applyProtection="1">
      <alignment horizontal="center" vertical="center"/>
    </xf>
    <xf numFmtId="179" fontId="4" fillId="0" borderId="66" xfId="0" applyNumberFormat="1" applyFont="1" applyFill="1" applyBorder="1" applyAlignment="1" applyProtection="1">
      <alignment vertical="center"/>
    </xf>
    <xf numFmtId="179" fontId="4" fillId="0" borderId="69" xfId="0" applyNumberFormat="1" applyFont="1" applyFill="1" applyBorder="1" applyAlignment="1" applyProtection="1">
      <alignment vertical="center"/>
    </xf>
    <xf numFmtId="0" fontId="4" fillId="0" borderId="1" xfId="0" applyFont="1" applyFill="1" applyBorder="1" applyAlignment="1" applyProtection="1">
      <alignment vertical="center" wrapText="1"/>
    </xf>
    <xf numFmtId="0" fontId="4" fillId="0" borderId="66" xfId="0" applyFont="1" applyBorder="1" applyAlignment="1" applyProtection="1">
      <alignment vertical="center" wrapText="1"/>
    </xf>
    <xf numFmtId="0" fontId="4" fillId="0" borderId="69" xfId="0" applyFont="1" applyFill="1" applyBorder="1" applyAlignment="1" applyProtection="1">
      <alignment vertical="center" wrapText="1"/>
    </xf>
    <xf numFmtId="0" fontId="4" fillId="0" borderId="72" xfId="0" applyFont="1" applyFill="1" applyBorder="1" applyAlignment="1" applyProtection="1">
      <alignment vertical="center"/>
    </xf>
    <xf numFmtId="0" fontId="4" fillId="0" borderId="77" xfId="0" applyFont="1" applyFill="1" applyBorder="1" applyAlignment="1" applyProtection="1">
      <alignment vertical="center"/>
    </xf>
    <xf numFmtId="0" fontId="4" fillId="0" borderId="73" xfId="0" applyFont="1" applyFill="1" applyBorder="1" applyAlignment="1" applyProtection="1">
      <alignment vertical="center"/>
    </xf>
    <xf numFmtId="0" fontId="4" fillId="0" borderId="73" xfId="0" applyFont="1" applyFill="1" applyBorder="1" applyAlignment="1" applyProtection="1">
      <alignment horizontal="center" vertical="center"/>
    </xf>
    <xf numFmtId="180" fontId="4" fillId="0" borderId="76" xfId="0" applyNumberFormat="1" applyFont="1" applyFill="1" applyBorder="1" applyAlignment="1" applyProtection="1">
      <alignment horizontal="center" vertical="center"/>
    </xf>
    <xf numFmtId="0" fontId="4" fillId="0" borderId="79" xfId="0" applyFont="1" applyFill="1" applyBorder="1" applyAlignment="1" applyProtection="1">
      <alignment vertical="center" wrapText="1"/>
    </xf>
    <xf numFmtId="0" fontId="4" fillId="0" borderId="80" xfId="0" applyFont="1" applyFill="1" applyBorder="1" applyAlignment="1" applyProtection="1">
      <alignment vertical="center" wrapText="1"/>
    </xf>
    <xf numFmtId="180" fontId="4" fillId="4" borderId="82" xfId="0" applyNumberFormat="1" applyFont="1" applyFill="1" applyBorder="1" applyAlignment="1" applyProtection="1">
      <alignment horizontal="center" vertical="center"/>
    </xf>
    <xf numFmtId="0" fontId="4" fillId="0" borderId="3" xfId="0" applyFont="1" applyFill="1" applyBorder="1" applyAlignment="1" applyProtection="1">
      <alignment vertical="center" wrapText="1"/>
    </xf>
    <xf numFmtId="0" fontId="4" fillId="0" borderId="83" xfId="0" applyFont="1" applyFill="1" applyBorder="1" applyAlignment="1" applyProtection="1">
      <alignment horizontal="center" vertical="center"/>
    </xf>
    <xf numFmtId="0" fontId="4" fillId="0" borderId="84" xfId="0" applyFont="1" applyFill="1" applyBorder="1" applyAlignment="1" applyProtection="1">
      <alignment vertical="center"/>
    </xf>
    <xf numFmtId="0" fontId="4" fillId="0" borderId="74" xfId="0" applyFont="1" applyFill="1" applyBorder="1" applyAlignment="1" applyProtection="1">
      <alignment vertical="center" wrapText="1"/>
    </xf>
    <xf numFmtId="179" fontId="4" fillId="0" borderId="33" xfId="0" applyNumberFormat="1" applyFont="1" applyFill="1" applyBorder="1" applyAlignment="1" applyProtection="1">
      <alignment vertical="center"/>
    </xf>
    <xf numFmtId="0" fontId="11" fillId="0" borderId="85" xfId="0" applyFont="1" applyFill="1" applyBorder="1" applyAlignment="1" applyProtection="1">
      <alignment vertical="center"/>
    </xf>
    <xf numFmtId="0" fontId="7" fillId="0" borderId="55" xfId="0" applyFont="1" applyFill="1" applyBorder="1" applyAlignment="1" applyProtection="1">
      <alignment vertical="center"/>
    </xf>
    <xf numFmtId="180" fontId="7" fillId="0" borderId="2" xfId="0" applyNumberFormat="1" applyFont="1" applyFill="1" applyBorder="1" applyAlignment="1" applyProtection="1">
      <alignment horizontal="center" vertical="center"/>
    </xf>
    <xf numFmtId="176" fontId="4" fillId="0" borderId="4" xfId="0" applyNumberFormat="1" applyFont="1" applyFill="1" applyBorder="1" applyAlignment="1" applyProtection="1">
      <alignment vertical="center"/>
    </xf>
    <xf numFmtId="176" fontId="4" fillId="0" borderId="4" xfId="0" applyNumberFormat="1" applyFont="1" applyFill="1" applyBorder="1" applyAlignment="1" applyProtection="1">
      <alignment horizontal="center" vertical="center" shrinkToFit="1"/>
    </xf>
    <xf numFmtId="176" fontId="4" fillId="0" borderId="87" xfId="0" applyNumberFormat="1" applyFont="1" applyFill="1" applyBorder="1" applyAlignment="1" applyProtection="1">
      <alignment horizontal="center" vertical="center"/>
    </xf>
    <xf numFmtId="176" fontId="4" fillId="0" borderId="3" xfId="0" applyNumberFormat="1" applyFont="1" applyFill="1" applyBorder="1" applyAlignment="1" applyProtection="1">
      <alignment horizontal="center" vertical="center" shrinkToFit="1"/>
    </xf>
    <xf numFmtId="176" fontId="4" fillId="0" borderId="89" xfId="0" applyNumberFormat="1" applyFont="1" applyFill="1" applyBorder="1" applyAlignment="1" applyProtection="1">
      <alignment horizontal="center" vertical="center"/>
    </xf>
    <xf numFmtId="176" fontId="4" fillId="0" borderId="3" xfId="2" applyNumberFormat="1" applyFont="1" applyFill="1" applyBorder="1" applyAlignment="1" applyProtection="1">
      <alignment horizontal="center" vertical="center" shrinkToFit="1"/>
    </xf>
    <xf numFmtId="176" fontId="4" fillId="0" borderId="89" xfId="2" applyNumberFormat="1" applyFont="1" applyFill="1" applyBorder="1" applyAlignment="1" applyProtection="1">
      <alignment horizontal="center" vertical="center"/>
    </xf>
    <xf numFmtId="180" fontId="4" fillId="0" borderId="60" xfId="0" applyNumberFormat="1" applyFont="1" applyFill="1" applyBorder="1" applyAlignment="1" applyProtection="1">
      <alignment vertical="center"/>
    </xf>
    <xf numFmtId="180" fontId="4" fillId="0" borderId="22" xfId="2" applyNumberFormat="1" applyFont="1" applyFill="1" applyBorder="1" applyAlignment="1" applyProtection="1">
      <alignment horizontal="center" vertical="center"/>
    </xf>
    <xf numFmtId="176" fontId="7" fillId="0" borderId="91" xfId="0" applyNumberFormat="1" applyFont="1" applyFill="1" applyBorder="1" applyAlignment="1" applyProtection="1">
      <alignment vertical="center"/>
    </xf>
    <xf numFmtId="176" fontId="7" fillId="0" borderId="73" xfId="0" applyNumberFormat="1" applyFont="1" applyFill="1" applyBorder="1" applyAlignment="1" applyProtection="1">
      <alignment vertical="center"/>
    </xf>
    <xf numFmtId="176" fontId="7" fillId="0" borderId="21" xfId="0" applyNumberFormat="1" applyFont="1" applyFill="1" applyBorder="1" applyAlignment="1" applyProtection="1">
      <alignment vertical="center"/>
    </xf>
    <xf numFmtId="176" fontId="4" fillId="0" borderId="39" xfId="2" applyNumberFormat="1" applyFont="1" applyFill="1" applyBorder="1" applyAlignment="1" applyProtection="1">
      <alignment horizontal="center" vertical="center"/>
    </xf>
    <xf numFmtId="0" fontId="8" fillId="2" borderId="0" xfId="0" applyFont="1" applyFill="1" applyAlignment="1" applyProtection="1"/>
    <xf numFmtId="0" fontId="8" fillId="2" borderId="0" xfId="0" applyFont="1" applyFill="1" applyProtection="1"/>
    <xf numFmtId="0" fontId="8" fillId="2" borderId="0" xfId="0" applyFont="1" applyFill="1" applyAlignment="1" applyProtection="1">
      <alignment vertical="center"/>
    </xf>
    <xf numFmtId="180" fontId="8" fillId="2" borderId="0" xfId="0" applyNumberFormat="1" applyFont="1" applyFill="1" applyAlignment="1" applyProtection="1">
      <alignment horizontal="center" vertical="center"/>
    </xf>
    <xf numFmtId="0" fontId="8" fillId="2" borderId="16" xfId="0" applyFont="1" applyFill="1" applyBorder="1" applyAlignment="1" applyProtection="1">
      <alignment vertical="center"/>
    </xf>
    <xf numFmtId="0" fontId="8" fillId="2" borderId="0" xfId="0" applyFont="1" applyFill="1" applyBorder="1" applyAlignment="1" applyProtection="1">
      <alignment horizontal="center" vertical="center"/>
    </xf>
    <xf numFmtId="180" fontId="8" fillId="2" borderId="0" xfId="0" applyNumberFormat="1" applyFont="1" applyFill="1" applyBorder="1" applyAlignment="1" applyProtection="1">
      <alignment horizontal="center" vertical="center"/>
    </xf>
    <xf numFmtId="0" fontId="13" fillId="2" borderId="0" xfId="0" applyFont="1" applyFill="1" applyAlignment="1" applyProtection="1">
      <alignment vertical="center"/>
    </xf>
    <xf numFmtId="0" fontId="4" fillId="2" borderId="0" xfId="0" applyFont="1" applyFill="1" applyAlignment="1" applyProtection="1">
      <alignment vertical="center"/>
    </xf>
    <xf numFmtId="180" fontId="4" fillId="0" borderId="93" xfId="0" applyNumberFormat="1" applyFont="1" applyFill="1" applyBorder="1" applyAlignment="1" applyProtection="1">
      <alignment horizontal="center" vertical="center"/>
    </xf>
    <xf numFmtId="180" fontId="4" fillId="0" borderId="78" xfId="0" applyNumberFormat="1" applyFont="1" applyFill="1" applyBorder="1" applyAlignment="1" applyProtection="1">
      <alignment horizontal="center" vertical="center"/>
    </xf>
    <xf numFmtId="0" fontId="10" fillId="2" borderId="0" xfId="0" applyFont="1" applyFill="1" applyBorder="1" applyProtection="1"/>
    <xf numFmtId="0" fontId="14" fillId="0" borderId="9" xfId="0" applyFont="1" applyFill="1" applyBorder="1" applyAlignment="1" applyProtection="1">
      <alignment vertical="center"/>
    </xf>
    <xf numFmtId="0" fontId="14" fillId="0" borderId="12" xfId="0" applyFont="1" applyFill="1" applyBorder="1" applyAlignment="1" applyProtection="1">
      <alignment vertical="center"/>
    </xf>
    <xf numFmtId="0" fontId="14" fillId="0" borderId="104" xfId="0" applyFont="1" applyFill="1" applyBorder="1" applyAlignment="1" applyProtection="1">
      <alignment vertical="center"/>
    </xf>
    <xf numFmtId="0" fontId="14" fillId="0" borderId="10" xfId="0" applyFont="1" applyFill="1" applyBorder="1" applyAlignment="1" applyProtection="1">
      <alignment vertical="center"/>
    </xf>
    <xf numFmtId="0" fontId="14" fillId="3" borderId="52" xfId="0" applyFont="1" applyFill="1" applyBorder="1" applyAlignment="1" applyProtection="1">
      <alignment horizontal="center" vertical="center" shrinkToFit="1"/>
      <protection locked="0"/>
    </xf>
    <xf numFmtId="0" fontId="14" fillId="3" borderId="42" xfId="0" applyFont="1" applyFill="1" applyBorder="1" applyAlignment="1" applyProtection="1">
      <alignment horizontal="center" vertical="center" shrinkToFit="1"/>
      <protection locked="0"/>
    </xf>
    <xf numFmtId="0" fontId="14" fillId="3" borderId="43" xfId="0" applyFont="1" applyFill="1" applyBorder="1" applyAlignment="1" applyProtection="1">
      <alignment horizontal="center" vertical="center" shrinkToFit="1"/>
      <protection locked="0"/>
    </xf>
    <xf numFmtId="0" fontId="14" fillId="3" borderId="48" xfId="0" applyFont="1" applyFill="1" applyBorder="1" applyAlignment="1" applyProtection="1">
      <alignment horizontal="center" vertical="center" shrinkToFit="1"/>
      <protection locked="0"/>
    </xf>
    <xf numFmtId="0" fontId="4" fillId="0" borderId="12" xfId="0" applyFont="1" applyFill="1" applyBorder="1" applyAlignment="1" applyProtection="1">
      <alignment vertical="center"/>
    </xf>
    <xf numFmtId="0" fontId="4" fillId="0" borderId="4" xfId="0" applyFont="1" applyFill="1" applyBorder="1" applyAlignment="1" applyProtection="1">
      <alignment vertical="center" wrapText="1"/>
    </xf>
    <xf numFmtId="0" fontId="4" fillId="0" borderId="90" xfId="0" applyFont="1" applyFill="1" applyBorder="1" applyAlignment="1" applyProtection="1">
      <alignment vertical="center"/>
    </xf>
    <xf numFmtId="0" fontId="4" fillId="0" borderId="60" xfId="0" applyFont="1" applyFill="1" applyBorder="1" applyAlignment="1" applyProtection="1">
      <alignment horizontal="left" vertical="center" wrapText="1"/>
    </xf>
    <xf numFmtId="0" fontId="4" fillId="0" borderId="60" xfId="0" applyFont="1" applyFill="1" applyBorder="1" applyAlignment="1" applyProtection="1">
      <alignment vertical="center" wrapText="1"/>
    </xf>
    <xf numFmtId="0" fontId="4" fillId="0" borderId="60" xfId="0" applyFont="1" applyFill="1" applyBorder="1" applyAlignment="1" applyProtection="1">
      <alignment vertical="center"/>
    </xf>
    <xf numFmtId="178" fontId="4" fillId="0" borderId="98" xfId="0" applyNumberFormat="1" applyFont="1" applyFill="1" applyBorder="1" applyAlignment="1" applyProtection="1">
      <alignment vertical="center"/>
    </xf>
    <xf numFmtId="180" fontId="4" fillId="4" borderId="106" xfId="0" applyNumberFormat="1" applyFont="1" applyFill="1" applyBorder="1" applyAlignment="1" applyProtection="1">
      <alignment horizontal="center" vertical="center"/>
    </xf>
    <xf numFmtId="180" fontId="4" fillId="0" borderId="40" xfId="2" applyNumberFormat="1" applyFont="1" applyFill="1" applyBorder="1" applyAlignment="1" applyProtection="1">
      <alignment horizontal="center" vertical="center" shrinkToFit="1"/>
    </xf>
    <xf numFmtId="180" fontId="4" fillId="0" borderId="45" xfId="0" applyNumberFormat="1" applyFont="1" applyFill="1" applyBorder="1" applyAlignment="1" applyProtection="1">
      <alignment horizontal="center" vertical="center"/>
    </xf>
    <xf numFmtId="0" fontId="11" fillId="3" borderId="79" xfId="0" applyFont="1" applyFill="1" applyBorder="1" applyAlignment="1" applyProtection="1">
      <alignment horizontal="center" vertical="center" shrinkToFit="1"/>
      <protection locked="0"/>
    </xf>
    <xf numFmtId="49" fontId="4" fillId="3" borderId="108" xfId="0" applyNumberFormat="1" applyFont="1" applyFill="1" applyBorder="1" applyAlignment="1" applyProtection="1">
      <alignment horizontal="center" vertical="center" shrinkToFit="1"/>
      <protection locked="0"/>
    </xf>
    <xf numFmtId="0" fontId="4" fillId="0" borderId="81" xfId="0" applyFont="1" applyFill="1" applyBorder="1" applyAlignment="1" applyProtection="1">
      <alignment horizontal="center" vertical="center" shrinkToFit="1"/>
    </xf>
    <xf numFmtId="0" fontId="4" fillId="2" borderId="19" xfId="0" applyFont="1" applyFill="1" applyBorder="1" applyAlignment="1" applyProtection="1">
      <alignment horizontal="center" vertical="center"/>
    </xf>
    <xf numFmtId="0" fontId="4" fillId="2" borderId="109" xfId="0" applyFont="1" applyFill="1" applyBorder="1" applyAlignment="1" applyProtection="1">
      <alignment horizontal="center" vertical="center"/>
    </xf>
    <xf numFmtId="183" fontId="4" fillId="3" borderId="48" xfId="0" applyNumberFormat="1" applyFont="1" applyFill="1" applyBorder="1" applyAlignment="1" applyProtection="1">
      <alignment horizontal="center" vertical="center" shrinkToFit="1"/>
      <protection locked="0"/>
    </xf>
    <xf numFmtId="0" fontId="4" fillId="3" borderId="30" xfId="0" applyFont="1" applyFill="1" applyBorder="1" applyAlignment="1" applyProtection="1">
      <alignment horizontal="center" vertical="center"/>
    </xf>
    <xf numFmtId="176" fontId="10" fillId="0" borderId="73" xfId="2" applyNumberFormat="1" applyFont="1" applyFill="1" applyBorder="1" applyAlignment="1" applyProtection="1">
      <alignment horizontal="center" vertical="center" shrinkToFit="1"/>
    </xf>
    <xf numFmtId="0" fontId="17" fillId="0" borderId="92" xfId="0" applyFont="1" applyFill="1" applyBorder="1" applyAlignment="1" applyProtection="1">
      <alignment horizontal="center" vertical="center" shrinkToFit="1"/>
    </xf>
    <xf numFmtId="180" fontId="10" fillId="0" borderId="96" xfId="0" applyNumberFormat="1" applyFont="1" applyFill="1" applyBorder="1" applyAlignment="1" applyProtection="1">
      <alignment horizontal="right" vertical="center"/>
    </xf>
    <xf numFmtId="184" fontId="4" fillId="3" borderId="42" xfId="0" applyNumberFormat="1" applyFont="1" applyFill="1" applyBorder="1" applyAlignment="1" applyProtection="1">
      <alignment horizontal="center" vertical="center" shrinkToFit="1"/>
      <protection locked="0"/>
    </xf>
    <xf numFmtId="185" fontId="4" fillId="3" borderId="42" xfId="0" applyNumberFormat="1" applyFont="1" applyFill="1" applyBorder="1" applyAlignment="1" applyProtection="1">
      <alignment horizontal="center" vertical="center" shrinkToFit="1"/>
      <protection locked="0"/>
    </xf>
    <xf numFmtId="178" fontId="4" fillId="4" borderId="69" xfId="0" applyNumberFormat="1" applyFont="1" applyFill="1" applyBorder="1" applyAlignment="1" applyProtection="1">
      <alignment horizontal="center" vertical="center"/>
      <protection locked="0"/>
    </xf>
    <xf numFmtId="178" fontId="4" fillId="0" borderId="29" xfId="0" applyNumberFormat="1" applyFont="1" applyFill="1" applyBorder="1" applyAlignment="1" applyProtection="1">
      <alignment vertical="center"/>
    </xf>
    <xf numFmtId="12" fontId="4" fillId="2" borderId="0" xfId="0" applyNumberFormat="1" applyFont="1" applyFill="1" applyAlignment="1" applyProtection="1">
      <alignment vertical="center"/>
    </xf>
    <xf numFmtId="0" fontId="4" fillId="0" borderId="107" xfId="0" applyFont="1" applyFill="1" applyBorder="1" applyAlignment="1" applyProtection="1">
      <alignment vertical="center" wrapText="1"/>
    </xf>
    <xf numFmtId="180" fontId="4" fillId="5" borderId="113" xfId="0" applyNumberFormat="1" applyFont="1" applyFill="1" applyBorder="1" applyAlignment="1" applyProtection="1">
      <alignment horizontal="center" vertical="center"/>
    </xf>
    <xf numFmtId="0" fontId="4" fillId="7" borderId="30" xfId="0" applyFont="1" applyFill="1" applyBorder="1" applyAlignment="1" applyProtection="1">
      <alignment horizontal="center" vertical="center"/>
    </xf>
    <xf numFmtId="0" fontId="4" fillId="7" borderId="42" xfId="0" applyNumberFormat="1" applyFont="1" applyFill="1" applyBorder="1" applyAlignment="1" applyProtection="1">
      <alignment horizontal="center" vertical="center" shrinkToFit="1"/>
    </xf>
    <xf numFmtId="181" fontId="4" fillId="7" borderId="42" xfId="0" applyNumberFormat="1" applyFont="1" applyFill="1" applyBorder="1" applyAlignment="1" applyProtection="1">
      <alignment horizontal="center" vertical="center" shrinkToFit="1"/>
    </xf>
    <xf numFmtId="0" fontId="4" fillId="7" borderId="31" xfId="0" applyFont="1" applyFill="1" applyBorder="1" applyAlignment="1" applyProtection="1">
      <alignment horizontal="center" vertical="center" shrinkToFit="1"/>
    </xf>
    <xf numFmtId="0" fontId="4" fillId="7" borderId="42" xfId="0" applyFont="1" applyFill="1" applyBorder="1" applyAlignment="1" applyProtection="1">
      <alignment horizontal="center" vertical="center" shrinkToFit="1"/>
    </xf>
    <xf numFmtId="185" fontId="4" fillId="7" borderId="42" xfId="0" applyNumberFormat="1" applyFont="1" applyFill="1" applyBorder="1" applyAlignment="1" applyProtection="1">
      <alignment horizontal="center" vertical="center" shrinkToFit="1"/>
    </xf>
    <xf numFmtId="0" fontId="4" fillId="7" borderId="43" xfId="0" applyFont="1" applyFill="1" applyBorder="1" applyAlignment="1" applyProtection="1">
      <alignment horizontal="center" vertical="center" shrinkToFit="1"/>
    </xf>
    <xf numFmtId="0" fontId="4" fillId="7" borderId="42" xfId="0" applyFont="1" applyFill="1" applyBorder="1" applyAlignment="1" applyProtection="1">
      <alignment horizontal="center" vertical="center" wrapText="1" shrinkToFit="1"/>
      <protection locked="0"/>
    </xf>
    <xf numFmtId="0" fontId="4" fillId="7" borderId="48" xfId="0" applyFont="1" applyFill="1" applyBorder="1" applyAlignment="1" applyProtection="1">
      <alignment horizontal="center" vertical="center" wrapText="1" shrinkToFit="1"/>
      <protection locked="0"/>
    </xf>
    <xf numFmtId="0" fontId="4" fillId="7" borderId="50" xfId="0" applyFont="1" applyFill="1" applyBorder="1" applyAlignment="1" applyProtection="1">
      <alignment horizontal="center" vertical="center"/>
      <protection locked="0"/>
    </xf>
    <xf numFmtId="182" fontId="4" fillId="7" borderId="32" xfId="0" applyNumberFormat="1" applyFont="1" applyFill="1" applyBorder="1" applyAlignment="1" applyProtection="1">
      <alignment horizontal="center" vertical="center" shrinkToFit="1"/>
    </xf>
    <xf numFmtId="181" fontId="4" fillId="7" borderId="43" xfId="0" applyNumberFormat="1" applyFont="1" applyFill="1" applyBorder="1" applyAlignment="1" applyProtection="1">
      <alignment horizontal="center" vertical="center" shrinkToFit="1"/>
    </xf>
    <xf numFmtId="177" fontId="4" fillId="7" borderId="42" xfId="0" applyNumberFormat="1" applyFont="1" applyFill="1" applyBorder="1" applyAlignment="1" applyProtection="1">
      <alignment horizontal="center" vertical="center" wrapText="1"/>
    </xf>
    <xf numFmtId="0" fontId="4" fillId="7" borderId="52" xfId="0" applyFont="1" applyFill="1" applyBorder="1" applyAlignment="1" applyProtection="1">
      <alignment horizontal="center" vertical="center" shrinkToFit="1"/>
    </xf>
    <xf numFmtId="176" fontId="4" fillId="0" borderId="88" xfId="0" applyNumberFormat="1" applyFont="1" applyFill="1" applyBorder="1" applyAlignment="1" applyProtection="1">
      <alignment vertical="center"/>
    </xf>
    <xf numFmtId="0" fontId="4" fillId="3" borderId="101" xfId="0" applyFont="1" applyFill="1" applyBorder="1" applyAlignment="1" applyProtection="1">
      <alignment horizontal="center" vertical="center" shrinkToFit="1"/>
      <protection locked="0"/>
    </xf>
    <xf numFmtId="0" fontId="4" fillId="3" borderId="103" xfId="0" applyFont="1" applyFill="1" applyBorder="1" applyAlignment="1" applyProtection="1">
      <alignment horizontal="center" vertical="center" shrinkToFit="1"/>
      <protection locked="0"/>
    </xf>
    <xf numFmtId="0" fontId="4" fillId="3" borderId="105" xfId="0" applyFont="1" applyFill="1" applyBorder="1" applyAlignment="1" applyProtection="1">
      <alignment horizontal="center" vertical="center" shrinkToFit="1"/>
      <protection locked="0"/>
    </xf>
    <xf numFmtId="0" fontId="4" fillId="3" borderId="99" xfId="0" applyFont="1" applyFill="1" applyBorder="1" applyAlignment="1" applyProtection="1">
      <alignment horizontal="center" vertical="center" shrinkToFit="1"/>
      <protection locked="0"/>
    </xf>
    <xf numFmtId="0" fontId="4" fillId="3" borderId="100" xfId="0" applyFont="1" applyFill="1" applyBorder="1" applyAlignment="1" applyProtection="1">
      <alignment horizontal="center" vertical="center" shrinkToFit="1"/>
      <protection locked="0"/>
    </xf>
    <xf numFmtId="0" fontId="4" fillId="0" borderId="40" xfId="0" applyFont="1" applyFill="1" applyBorder="1" applyAlignment="1" applyProtection="1">
      <alignment vertical="center" wrapText="1"/>
    </xf>
    <xf numFmtId="0" fontId="0" fillId="2" borderId="0" xfId="0" applyFont="1" applyFill="1" applyBorder="1" applyProtection="1"/>
    <xf numFmtId="0" fontId="4" fillId="2" borderId="0" xfId="0" applyFont="1" applyFill="1" applyBorder="1" applyProtection="1"/>
    <xf numFmtId="0" fontId="21" fillId="0" borderId="23" xfId="0" applyFont="1" applyFill="1" applyBorder="1" applyAlignment="1" applyProtection="1">
      <alignment vertical="top" wrapText="1"/>
    </xf>
    <xf numFmtId="0" fontId="0" fillId="2" borderId="0" xfId="0" applyFont="1" applyFill="1" applyBorder="1" applyAlignment="1" applyProtection="1">
      <alignment vertical="center"/>
    </xf>
    <xf numFmtId="0" fontId="0" fillId="2" borderId="0" xfId="0" applyFont="1" applyFill="1" applyBorder="1" applyAlignment="1" applyProtection="1">
      <alignment horizontal="center" vertical="center"/>
    </xf>
    <xf numFmtId="0" fontId="0" fillId="2" borderId="0" xfId="0" applyFont="1" applyFill="1" applyAlignment="1" applyProtection="1">
      <alignment vertical="center"/>
    </xf>
    <xf numFmtId="0" fontId="0" fillId="0" borderId="0" xfId="0" applyFont="1" applyFill="1" applyBorder="1" applyAlignment="1" applyProtection="1">
      <alignment vertical="center"/>
    </xf>
    <xf numFmtId="0" fontId="0" fillId="0" borderId="0" xfId="0" applyFont="1" applyFill="1" applyAlignment="1" applyProtection="1">
      <alignment vertical="center"/>
    </xf>
    <xf numFmtId="180" fontId="0" fillId="0" borderId="0" xfId="0" applyNumberFormat="1" applyFont="1" applyFill="1" applyAlignment="1" applyProtection="1">
      <alignment vertical="center"/>
    </xf>
    <xf numFmtId="180" fontId="0" fillId="0" borderId="0" xfId="0" applyNumberFormat="1" applyFont="1" applyFill="1" applyBorder="1" applyAlignment="1" applyProtection="1">
      <alignment vertical="center"/>
    </xf>
    <xf numFmtId="0" fontId="4" fillId="0" borderId="0" xfId="0" applyFont="1" applyFill="1" applyBorder="1" applyProtection="1"/>
    <xf numFmtId="0" fontId="4" fillId="2" borderId="25" xfId="0" applyFont="1" applyFill="1" applyBorder="1" applyAlignment="1" applyProtection="1">
      <alignment horizontal="center" vertical="center"/>
    </xf>
    <xf numFmtId="0" fontId="4" fillId="0" borderId="60" xfId="0" applyFont="1" applyFill="1" applyBorder="1" applyProtection="1"/>
    <xf numFmtId="0" fontId="4" fillId="0" borderId="13" xfId="0" applyFont="1" applyFill="1" applyBorder="1" applyAlignment="1" applyProtection="1">
      <alignment vertical="center" wrapText="1"/>
    </xf>
    <xf numFmtId="0" fontId="4" fillId="0" borderId="95" xfId="0" applyFont="1" applyFill="1" applyBorder="1" applyAlignment="1" applyProtection="1">
      <alignment vertical="center"/>
    </xf>
    <xf numFmtId="180" fontId="4" fillId="0" borderId="72" xfId="0" applyNumberFormat="1" applyFont="1" applyFill="1" applyBorder="1" applyAlignment="1" applyProtection="1">
      <alignment horizontal="center" vertical="center"/>
    </xf>
    <xf numFmtId="0" fontId="0" fillId="0" borderId="4" xfId="0" applyFont="1" applyFill="1" applyBorder="1" applyAlignment="1" applyProtection="1">
      <alignment vertical="center" wrapText="1"/>
    </xf>
    <xf numFmtId="0" fontId="0" fillId="0" borderId="5" xfId="0" applyFont="1" applyFill="1" applyBorder="1" applyAlignment="1" applyProtection="1">
      <alignment horizontal="center" vertical="center" wrapText="1"/>
    </xf>
    <xf numFmtId="0" fontId="0" fillId="2" borderId="40" xfId="0" applyFont="1" applyFill="1" applyBorder="1" applyAlignment="1" applyProtection="1">
      <alignment vertical="center" wrapText="1"/>
    </xf>
    <xf numFmtId="0" fontId="0" fillId="2" borderId="0" xfId="0" applyFont="1" applyFill="1" applyBorder="1" applyAlignment="1" applyProtection="1">
      <alignment vertical="center" wrapText="1"/>
    </xf>
    <xf numFmtId="0" fontId="0" fillId="2" borderId="19" xfId="0" applyFont="1" applyFill="1" applyBorder="1" applyAlignment="1" applyProtection="1">
      <alignment vertical="center" wrapText="1"/>
    </xf>
    <xf numFmtId="179" fontId="4" fillId="0" borderId="39" xfId="0" applyNumberFormat="1" applyFont="1" applyFill="1" applyBorder="1" applyAlignment="1" applyProtection="1">
      <alignment vertical="center"/>
    </xf>
    <xf numFmtId="178" fontId="4" fillId="2" borderId="0" xfId="0" applyNumberFormat="1" applyFont="1" applyFill="1" applyBorder="1" applyAlignment="1" applyProtection="1">
      <alignment horizontal="center" vertical="center"/>
    </xf>
    <xf numFmtId="178" fontId="4" fillId="2" borderId="19" xfId="0" applyNumberFormat="1" applyFont="1" applyFill="1" applyBorder="1" applyAlignment="1" applyProtection="1">
      <alignment horizontal="center" vertical="center"/>
    </xf>
    <xf numFmtId="178" fontId="4" fillId="2" borderId="0" xfId="0" applyNumberFormat="1" applyFont="1" applyFill="1" applyBorder="1" applyProtection="1"/>
    <xf numFmtId="178" fontId="4" fillId="0" borderId="0" xfId="0" applyNumberFormat="1" applyFont="1" applyFill="1" applyBorder="1" applyProtection="1"/>
    <xf numFmtId="0" fontId="0" fillId="0" borderId="73" xfId="0" applyFont="1" applyFill="1" applyBorder="1" applyAlignment="1" applyProtection="1">
      <alignment vertical="center"/>
    </xf>
    <xf numFmtId="0" fontId="4" fillId="0" borderId="73" xfId="0" applyFont="1" applyFill="1" applyBorder="1" applyAlignment="1" applyProtection="1">
      <alignment horizontal="center" vertical="center" wrapText="1"/>
    </xf>
    <xf numFmtId="0" fontId="0" fillId="0" borderId="7" xfId="0" applyFont="1" applyFill="1" applyBorder="1" applyAlignment="1" applyProtection="1">
      <alignment vertical="center"/>
    </xf>
    <xf numFmtId="0" fontId="4" fillId="0" borderId="74" xfId="0" applyFont="1" applyFill="1" applyBorder="1" applyAlignment="1" applyProtection="1">
      <alignment horizontal="center" vertical="center" wrapText="1"/>
    </xf>
    <xf numFmtId="180" fontId="4" fillId="0" borderId="75" xfId="0" applyNumberFormat="1" applyFont="1" applyFill="1" applyBorder="1" applyAlignment="1" applyProtection="1">
      <alignment horizontal="center" vertical="center"/>
    </xf>
    <xf numFmtId="0" fontId="4" fillId="0" borderId="49" xfId="0" applyFont="1" applyFill="1" applyBorder="1" applyAlignment="1" applyProtection="1">
      <alignment horizontal="center" vertical="center"/>
    </xf>
    <xf numFmtId="179" fontId="4" fillId="0" borderId="81" xfId="0" applyNumberFormat="1" applyFont="1" applyFill="1" applyBorder="1" applyAlignment="1" applyProtection="1">
      <alignment vertical="center" wrapText="1"/>
    </xf>
    <xf numFmtId="176" fontId="4" fillId="2" borderId="0" xfId="0" applyNumberFormat="1" applyFont="1" applyFill="1" applyBorder="1" applyAlignment="1" applyProtection="1">
      <alignment horizontal="center" vertical="center"/>
    </xf>
    <xf numFmtId="176" fontId="4" fillId="0" borderId="86" xfId="0" applyNumberFormat="1" applyFont="1" applyFill="1" applyBorder="1" applyAlignment="1" applyProtection="1">
      <alignment vertical="center"/>
    </xf>
    <xf numFmtId="176" fontId="4" fillId="0" borderId="87" xfId="0" applyNumberFormat="1" applyFont="1" applyFill="1" applyBorder="1" applyAlignment="1" applyProtection="1">
      <alignment vertical="center"/>
    </xf>
    <xf numFmtId="180" fontId="4" fillId="0" borderId="62" xfId="0" applyNumberFormat="1" applyFont="1" applyFill="1" applyBorder="1" applyAlignment="1" applyProtection="1">
      <alignment horizontal="right" vertical="center"/>
    </xf>
    <xf numFmtId="180" fontId="4" fillId="0" borderId="4" xfId="0" applyNumberFormat="1" applyFont="1" applyFill="1" applyBorder="1" applyAlignment="1" applyProtection="1">
      <alignment horizontal="right" vertical="center"/>
    </xf>
    <xf numFmtId="180" fontId="4" fillId="0" borderId="114" xfId="0" applyNumberFormat="1" applyFont="1" applyFill="1" applyBorder="1" applyAlignment="1" applyProtection="1">
      <alignment horizontal="right" vertical="center"/>
    </xf>
    <xf numFmtId="176" fontId="4" fillId="2" borderId="0" xfId="0" applyNumberFormat="1" applyFont="1" applyFill="1" applyBorder="1" applyProtection="1"/>
    <xf numFmtId="176" fontId="4" fillId="0" borderId="0" xfId="0" applyNumberFormat="1" applyFont="1" applyFill="1" applyBorder="1" applyProtection="1"/>
    <xf numFmtId="176" fontId="4" fillId="2" borderId="19" xfId="0" applyNumberFormat="1" applyFont="1" applyFill="1" applyBorder="1" applyAlignment="1" applyProtection="1">
      <alignment horizontal="center" vertical="center"/>
    </xf>
    <xf numFmtId="176" fontId="4" fillId="0" borderId="3" xfId="0" applyNumberFormat="1" applyFont="1" applyFill="1" applyBorder="1" applyAlignment="1" applyProtection="1">
      <alignment vertical="center"/>
    </xf>
    <xf numFmtId="176" fontId="4" fillId="0" borderId="89" xfId="0" applyNumberFormat="1" applyFont="1" applyFill="1" applyBorder="1" applyAlignment="1" applyProtection="1">
      <alignment vertical="center"/>
    </xf>
    <xf numFmtId="180" fontId="4" fillId="0" borderId="3" xfId="0" applyNumberFormat="1" applyFont="1" applyFill="1" applyBorder="1" applyAlignment="1" applyProtection="1">
      <alignment horizontal="right" vertical="center"/>
    </xf>
    <xf numFmtId="180" fontId="4" fillId="0" borderId="112" xfId="0" applyNumberFormat="1" applyFont="1" applyFill="1" applyBorder="1" applyAlignment="1" applyProtection="1">
      <alignment horizontal="right" vertical="center"/>
    </xf>
    <xf numFmtId="180" fontId="4" fillId="0" borderId="47" xfId="0" applyNumberFormat="1" applyFont="1" applyFill="1" applyBorder="1" applyAlignment="1" applyProtection="1">
      <alignment horizontal="right" vertical="center"/>
    </xf>
    <xf numFmtId="180" fontId="4" fillId="0" borderId="60" xfId="0" applyNumberFormat="1" applyFont="1" applyFill="1" applyBorder="1" applyAlignment="1" applyProtection="1">
      <alignment horizontal="right" vertical="center"/>
    </xf>
    <xf numFmtId="180" fontId="4" fillId="0" borderId="41" xfId="0" applyNumberFormat="1" applyFont="1" applyFill="1" applyBorder="1" applyAlignment="1" applyProtection="1">
      <alignment horizontal="right" vertical="center"/>
    </xf>
    <xf numFmtId="180" fontId="4" fillId="2" borderId="0" xfId="0" applyNumberFormat="1" applyFont="1" applyFill="1" applyBorder="1" applyAlignment="1" applyProtection="1">
      <alignment horizontal="center" vertical="center"/>
    </xf>
    <xf numFmtId="180" fontId="4" fillId="0" borderId="90" xfId="0" applyNumberFormat="1" applyFont="1" applyFill="1" applyBorder="1" applyAlignment="1" applyProtection="1">
      <alignment vertical="center"/>
    </xf>
    <xf numFmtId="180" fontId="4" fillId="0" borderId="22" xfId="0" applyNumberFormat="1" applyFont="1" applyFill="1" applyBorder="1" applyAlignment="1" applyProtection="1">
      <alignment vertical="center"/>
    </xf>
    <xf numFmtId="180" fontId="4" fillId="0" borderId="61" xfId="0" applyNumberFormat="1" applyFont="1" applyFill="1" applyBorder="1" applyAlignment="1" applyProtection="1">
      <alignment horizontal="right" vertical="center"/>
    </xf>
    <xf numFmtId="180" fontId="4" fillId="2" borderId="0" xfId="0" applyNumberFormat="1" applyFont="1" applyFill="1" applyBorder="1" applyProtection="1"/>
    <xf numFmtId="180" fontId="4" fillId="0" borderId="0" xfId="0" applyNumberFormat="1" applyFont="1" applyFill="1" applyBorder="1" applyProtection="1"/>
    <xf numFmtId="176" fontId="4" fillId="2" borderId="0" xfId="0" applyNumberFormat="1" applyFont="1" applyFill="1" applyAlignment="1" applyProtection="1">
      <alignment horizontal="center" vertical="center"/>
    </xf>
    <xf numFmtId="176" fontId="4" fillId="0" borderId="73" xfId="0" applyNumberFormat="1" applyFont="1" applyFill="1" applyBorder="1" applyAlignment="1" applyProtection="1">
      <alignment horizontal="center" vertical="center"/>
    </xf>
    <xf numFmtId="176" fontId="4" fillId="0" borderId="39" xfId="0" applyNumberFormat="1" applyFont="1" applyFill="1" applyBorder="1" applyAlignment="1" applyProtection="1">
      <alignment vertical="center"/>
    </xf>
    <xf numFmtId="180" fontId="4" fillId="0" borderId="113" xfId="0" applyNumberFormat="1" applyFont="1" applyFill="1" applyBorder="1" applyAlignment="1" applyProtection="1">
      <alignment horizontal="right" vertical="center"/>
    </xf>
    <xf numFmtId="180" fontId="4" fillId="0" borderId="21" xfId="0" applyNumberFormat="1" applyFont="1" applyFill="1" applyBorder="1" applyAlignment="1" applyProtection="1">
      <alignment horizontal="right" vertical="center"/>
    </xf>
    <xf numFmtId="180" fontId="4" fillId="0" borderId="94" xfId="0" applyNumberFormat="1" applyFont="1" applyFill="1" applyBorder="1" applyAlignment="1" applyProtection="1">
      <alignment horizontal="right" vertical="center"/>
    </xf>
    <xf numFmtId="176" fontId="4" fillId="2" borderId="0" xfId="0" applyNumberFormat="1" applyFont="1" applyFill="1" applyBorder="1" applyAlignment="1" applyProtection="1">
      <alignment vertical="center"/>
    </xf>
    <xf numFmtId="176" fontId="4" fillId="0" borderId="0" xfId="0" applyNumberFormat="1" applyFont="1" applyFill="1" applyBorder="1" applyAlignment="1" applyProtection="1">
      <alignment vertical="center"/>
    </xf>
    <xf numFmtId="0" fontId="4" fillId="2" borderId="0" xfId="0" applyFont="1" applyFill="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Alignment="1" applyProtection="1"/>
    <xf numFmtId="0" fontId="0" fillId="2" borderId="0" xfId="0" applyFont="1" applyFill="1" applyProtection="1"/>
    <xf numFmtId="180" fontId="0" fillId="2" borderId="0" xfId="0" applyNumberFormat="1" applyFont="1" applyFill="1" applyAlignment="1" applyProtection="1">
      <alignment horizontal="center" vertical="center"/>
    </xf>
    <xf numFmtId="0" fontId="0" fillId="2" borderId="0" xfId="0" applyFont="1" applyFill="1" applyBorder="1" applyAlignment="1" applyProtection="1"/>
    <xf numFmtId="0" fontId="0" fillId="0" borderId="0" xfId="0" applyFont="1" applyFill="1" applyBorder="1" applyAlignment="1" applyProtection="1">
      <alignment horizontal="center" vertical="center"/>
    </xf>
    <xf numFmtId="0" fontId="0" fillId="0" borderId="0" xfId="0" applyFont="1" applyFill="1" applyAlignment="1" applyProtection="1">
      <alignment horizontal="center" vertical="center"/>
    </xf>
    <xf numFmtId="0" fontId="0" fillId="0" borderId="0" xfId="0" applyFont="1" applyFill="1" applyAlignment="1" applyProtection="1"/>
    <xf numFmtId="0" fontId="0" fillId="0" borderId="0" xfId="0" applyFont="1" applyFill="1" applyProtection="1"/>
    <xf numFmtId="180" fontId="0" fillId="0" borderId="0" xfId="0" applyNumberFormat="1" applyFont="1" applyFill="1" applyAlignment="1" applyProtection="1">
      <alignment horizontal="center" vertical="center"/>
    </xf>
    <xf numFmtId="0" fontId="0" fillId="0" borderId="0" xfId="0" applyFont="1" applyFill="1" applyBorder="1" applyProtection="1"/>
    <xf numFmtId="0" fontId="4" fillId="3" borderId="102" xfId="0" applyFont="1" applyFill="1" applyBorder="1" applyAlignment="1" applyProtection="1">
      <alignment horizontal="center" vertical="center" shrinkToFit="1"/>
      <protection locked="0"/>
    </xf>
    <xf numFmtId="186" fontId="4" fillId="4" borderId="103" xfId="0" applyNumberFormat="1" applyFont="1" applyFill="1" applyBorder="1" applyAlignment="1" applyProtection="1">
      <alignment horizontal="center" vertical="center" shrinkToFit="1"/>
      <protection locked="0"/>
    </xf>
    <xf numFmtId="180" fontId="4" fillId="0" borderId="115" xfId="0" applyNumberFormat="1" applyFont="1" applyFill="1" applyBorder="1" applyAlignment="1" applyProtection="1">
      <alignment horizontal="center" vertical="center"/>
    </xf>
    <xf numFmtId="180" fontId="4" fillId="0" borderId="68" xfId="0" applyNumberFormat="1" applyFont="1" applyFill="1" applyBorder="1" applyAlignment="1" applyProtection="1">
      <alignment horizontal="center" vertical="center"/>
    </xf>
    <xf numFmtId="0" fontId="4" fillId="0" borderId="35" xfId="0" applyFont="1" applyFill="1" applyBorder="1" applyAlignment="1" applyProtection="1">
      <alignment vertical="center"/>
    </xf>
    <xf numFmtId="180" fontId="4" fillId="0" borderId="67" xfId="0" applyNumberFormat="1" applyFont="1" applyFill="1" applyBorder="1" applyAlignment="1" applyProtection="1">
      <alignment horizontal="right" vertical="center"/>
    </xf>
    <xf numFmtId="0" fontId="4" fillId="0" borderId="86" xfId="0" applyFont="1" applyFill="1" applyBorder="1" applyAlignment="1" applyProtection="1">
      <alignment vertical="center"/>
    </xf>
    <xf numFmtId="0" fontId="4" fillId="0" borderId="32" xfId="0" applyFont="1" applyFill="1" applyBorder="1" applyAlignment="1" applyProtection="1">
      <alignment vertical="center" wrapText="1"/>
    </xf>
    <xf numFmtId="0" fontId="4" fillId="0" borderId="59" xfId="4" applyFont="1" applyFill="1" applyBorder="1" applyAlignment="1" applyProtection="1">
      <alignment vertical="center" wrapText="1"/>
    </xf>
    <xf numFmtId="179" fontId="4" fillId="0" borderId="64" xfId="0" applyNumberFormat="1" applyFont="1" applyFill="1" applyBorder="1" applyAlignment="1" applyProtection="1">
      <alignment vertical="center"/>
    </xf>
    <xf numFmtId="0" fontId="4" fillId="3" borderId="32" xfId="0" applyFont="1" applyFill="1" applyBorder="1" applyAlignment="1" applyProtection="1">
      <alignment horizontal="center" vertical="center" shrinkToFit="1"/>
      <protection locked="0"/>
    </xf>
    <xf numFmtId="0" fontId="4" fillId="0" borderId="7" xfId="4" applyFont="1" applyFill="1" applyBorder="1" applyAlignment="1" applyProtection="1">
      <alignment vertical="center" wrapText="1"/>
    </xf>
    <xf numFmtId="185" fontId="4" fillId="3" borderId="43" xfId="0" applyNumberFormat="1" applyFont="1" applyFill="1" applyBorder="1" applyAlignment="1" applyProtection="1">
      <alignment horizontal="center" vertical="center" shrinkToFit="1"/>
      <protection locked="0"/>
    </xf>
    <xf numFmtId="0" fontId="4" fillId="0" borderId="6" xfId="4" applyFont="1" applyFill="1" applyBorder="1" applyAlignment="1" applyProtection="1">
      <alignment vertical="center" wrapText="1"/>
    </xf>
    <xf numFmtId="0" fontId="4" fillId="0" borderId="66" xfId="0" applyFont="1" applyFill="1" applyBorder="1" applyAlignment="1" applyProtection="1"/>
    <xf numFmtId="0" fontId="4" fillId="0" borderId="23" xfId="0" applyFont="1" applyFill="1" applyBorder="1" applyAlignment="1" applyProtection="1">
      <alignment vertical="top" wrapText="1"/>
    </xf>
    <xf numFmtId="0" fontId="0" fillId="0" borderId="23" xfId="0" applyFont="1" applyFill="1" applyBorder="1" applyAlignment="1" applyProtection="1">
      <alignment vertical="top" wrapText="1"/>
    </xf>
    <xf numFmtId="184" fontId="4" fillId="3" borderId="43" xfId="0" applyNumberFormat="1" applyFont="1" applyFill="1" applyBorder="1" applyAlignment="1" applyProtection="1">
      <alignment horizontal="center" vertical="center" shrinkToFit="1"/>
      <protection locked="0"/>
    </xf>
    <xf numFmtId="0" fontId="0" fillId="0" borderId="1" xfId="0" applyFont="1" applyFill="1" applyBorder="1" applyAlignment="1" applyProtection="1">
      <alignment vertical="top" wrapText="1"/>
    </xf>
    <xf numFmtId="0" fontId="4" fillId="0" borderId="98" xfId="0" applyFont="1" applyFill="1" applyBorder="1" applyAlignment="1" applyProtection="1">
      <alignment vertical="center"/>
    </xf>
    <xf numFmtId="179" fontId="4" fillId="0" borderId="107" xfId="0" applyNumberFormat="1" applyFont="1" applyFill="1" applyBorder="1" applyAlignment="1" applyProtection="1">
      <alignment vertical="center"/>
    </xf>
    <xf numFmtId="180" fontId="4" fillId="4" borderId="56" xfId="0" applyNumberFormat="1" applyFont="1" applyFill="1" applyBorder="1" applyAlignment="1" applyProtection="1">
      <alignment horizontal="center" vertical="center"/>
    </xf>
    <xf numFmtId="0" fontId="4" fillId="0" borderId="116" xfId="0" applyFont="1" applyFill="1" applyBorder="1" applyAlignment="1" applyProtection="1">
      <alignment horizontal="center" vertical="center" wrapText="1" shrinkToFit="1"/>
      <protection locked="0"/>
    </xf>
    <xf numFmtId="0" fontId="4" fillId="0" borderId="107" xfId="0" applyFont="1" applyFill="1" applyBorder="1" applyAlignment="1" applyProtection="1">
      <alignment horizontal="center" vertical="center"/>
      <protection locked="0"/>
    </xf>
    <xf numFmtId="180" fontId="4" fillId="0" borderId="26" xfId="0" applyNumberFormat="1" applyFont="1" applyFill="1" applyBorder="1" applyAlignment="1" applyProtection="1">
      <alignment horizontal="center" vertical="center" wrapText="1"/>
    </xf>
    <xf numFmtId="0" fontId="4" fillId="0" borderId="110" xfId="0" applyFont="1" applyFill="1" applyBorder="1" applyAlignment="1" applyProtection="1">
      <alignment vertical="center"/>
    </xf>
    <xf numFmtId="0" fontId="14" fillId="0" borderId="72" xfId="0" applyFont="1" applyFill="1" applyBorder="1" applyAlignment="1" applyProtection="1">
      <alignment vertical="center"/>
    </xf>
    <xf numFmtId="0" fontId="4" fillId="7" borderId="52" xfId="0" applyFont="1" applyFill="1" applyBorder="1" applyAlignment="1" applyProtection="1">
      <alignment horizontal="center" vertical="center" wrapText="1" shrinkToFit="1"/>
      <protection locked="0"/>
    </xf>
    <xf numFmtId="0" fontId="4" fillId="7" borderId="121" xfId="0" applyFont="1" applyFill="1" applyBorder="1" applyAlignment="1" applyProtection="1">
      <alignment horizontal="center" vertical="center"/>
      <protection locked="0"/>
    </xf>
    <xf numFmtId="0" fontId="4" fillId="3" borderId="52" xfId="0" applyFont="1" applyFill="1" applyBorder="1" applyAlignment="1" applyProtection="1">
      <alignment horizontal="center" vertical="center" wrapText="1" shrinkToFit="1"/>
      <protection locked="0"/>
    </xf>
    <xf numFmtId="0" fontId="4" fillId="3" borderId="121" xfId="0" applyFont="1" applyFill="1" applyBorder="1" applyAlignment="1" applyProtection="1">
      <alignment horizontal="center" vertical="center"/>
      <protection locked="0"/>
    </xf>
    <xf numFmtId="0" fontId="4" fillId="0" borderId="23" xfId="0" applyFont="1" applyFill="1" applyBorder="1" applyAlignment="1" applyProtection="1">
      <alignment vertical="center"/>
    </xf>
    <xf numFmtId="0" fontId="14" fillId="0" borderId="6" xfId="0" applyFont="1" applyFill="1" applyBorder="1" applyAlignment="1" applyProtection="1">
      <alignment vertical="center"/>
    </xf>
    <xf numFmtId="0" fontId="4" fillId="2" borderId="35" xfId="0" applyFont="1" applyFill="1" applyBorder="1" applyAlignment="1" applyProtection="1">
      <alignment horizontal="center" vertical="center"/>
      <protection locked="0"/>
    </xf>
    <xf numFmtId="0" fontId="4" fillId="2" borderId="34" xfId="0" applyFont="1" applyFill="1" applyBorder="1" applyAlignment="1" applyProtection="1">
      <alignment horizontal="center" vertical="center"/>
      <protection locked="0"/>
    </xf>
    <xf numFmtId="179" fontId="12" fillId="0" borderId="66" xfId="0" applyNumberFormat="1" applyFont="1" applyFill="1" applyBorder="1" applyAlignment="1" applyProtection="1">
      <alignment vertical="top" wrapText="1"/>
    </xf>
    <xf numFmtId="0" fontId="4" fillId="0" borderId="1" xfId="0" applyFont="1" applyFill="1" applyBorder="1" applyAlignment="1" applyProtection="1">
      <alignment vertical="center"/>
    </xf>
    <xf numFmtId="0" fontId="4" fillId="0" borderId="51" xfId="0" applyFont="1" applyFill="1" applyBorder="1" applyAlignment="1" applyProtection="1">
      <alignment vertical="center"/>
    </xf>
    <xf numFmtId="0" fontId="14" fillId="0" borderId="14" xfId="0" applyFont="1" applyFill="1" applyBorder="1" applyAlignment="1" applyProtection="1">
      <alignment vertical="center"/>
    </xf>
    <xf numFmtId="179" fontId="12" fillId="0" borderId="69" xfId="0" applyNumberFormat="1" applyFont="1" applyFill="1" applyBorder="1" applyAlignment="1" applyProtection="1">
      <alignment vertical="top" wrapText="1"/>
    </xf>
    <xf numFmtId="0" fontId="4" fillId="2" borderId="29" xfId="0" applyFont="1" applyFill="1" applyBorder="1" applyAlignment="1" applyProtection="1">
      <alignment horizontal="center" vertical="center"/>
      <protection locked="0"/>
    </xf>
    <xf numFmtId="0" fontId="4" fillId="0" borderId="122" xfId="0" applyFont="1" applyFill="1" applyBorder="1" applyAlignment="1" applyProtection="1">
      <alignment vertical="center"/>
    </xf>
    <xf numFmtId="0" fontId="14" fillId="0" borderId="5" xfId="0" applyFont="1" applyFill="1" applyBorder="1" applyAlignment="1" applyProtection="1">
      <alignment vertical="center"/>
    </xf>
    <xf numFmtId="0" fontId="4" fillId="7" borderId="31" xfId="0" applyFont="1" applyFill="1" applyBorder="1" applyAlignment="1" applyProtection="1">
      <alignment horizontal="center" vertical="center" wrapText="1" shrinkToFit="1"/>
      <protection locked="0"/>
    </xf>
    <xf numFmtId="0" fontId="4" fillId="0" borderId="23" xfId="0" applyFont="1" applyFill="1" applyBorder="1" applyAlignment="1" applyProtection="1">
      <alignment horizontal="left" vertical="center" wrapText="1"/>
    </xf>
    <xf numFmtId="0" fontId="4" fillId="0" borderId="14" xfId="0" applyFont="1" applyFill="1" applyBorder="1" applyAlignment="1" applyProtection="1">
      <alignment vertical="center" wrapText="1"/>
    </xf>
    <xf numFmtId="0" fontId="4" fillId="0" borderId="20" xfId="0" applyFont="1" applyFill="1" applyBorder="1" applyAlignment="1" applyProtection="1">
      <alignment vertical="center"/>
    </xf>
    <xf numFmtId="180" fontId="4" fillId="4" borderId="78" xfId="0" applyNumberFormat="1" applyFont="1" applyFill="1" applyBorder="1" applyAlignment="1" applyProtection="1">
      <alignment horizontal="center" vertical="center"/>
    </xf>
    <xf numFmtId="180" fontId="4" fillId="4" borderId="73" xfId="0" applyNumberFormat="1" applyFont="1" applyFill="1" applyBorder="1" applyAlignment="1" applyProtection="1">
      <alignment horizontal="center" vertical="center"/>
    </xf>
    <xf numFmtId="0" fontId="14" fillId="0" borderId="18" xfId="0" applyFont="1" applyFill="1" applyBorder="1" applyAlignment="1" applyProtection="1">
      <alignment vertical="top" wrapText="1"/>
    </xf>
    <xf numFmtId="0" fontId="15" fillId="0" borderId="0" xfId="0" applyFont="1" applyAlignment="1" applyProtection="1">
      <alignment vertical="top" wrapText="1"/>
    </xf>
    <xf numFmtId="0" fontId="15" fillId="0" borderId="18" xfId="0" applyFont="1" applyBorder="1" applyAlignment="1" applyProtection="1">
      <alignment vertical="top" wrapText="1"/>
    </xf>
    <xf numFmtId="0" fontId="4" fillId="0" borderId="92" xfId="0" applyFont="1" applyFill="1" applyBorder="1" applyAlignment="1" applyProtection="1">
      <alignment horizontal="center" vertical="center"/>
    </xf>
    <xf numFmtId="0" fontId="4" fillId="7" borderId="30" xfId="0" applyFont="1" applyFill="1" applyBorder="1" applyAlignment="1" applyProtection="1">
      <alignment horizontal="center" vertical="center" shrinkToFit="1"/>
    </xf>
    <xf numFmtId="183" fontId="4" fillId="7" borderId="48" xfId="0" applyNumberFormat="1" applyFont="1" applyFill="1" applyBorder="1" applyAlignment="1" applyProtection="1">
      <alignment horizontal="center" vertical="center" shrinkToFit="1"/>
    </xf>
    <xf numFmtId="0" fontId="4" fillId="7" borderId="48" xfId="0" applyFont="1" applyFill="1" applyBorder="1" applyAlignment="1" applyProtection="1">
      <alignment horizontal="center" vertical="center" shrinkToFit="1"/>
    </xf>
    <xf numFmtId="0" fontId="4" fillId="7" borderId="32" xfId="0" applyFont="1" applyFill="1" applyBorder="1" applyAlignment="1" applyProtection="1">
      <alignment horizontal="center" vertical="center" shrinkToFit="1"/>
    </xf>
    <xf numFmtId="0" fontId="4" fillId="7" borderId="116" xfId="0" applyNumberFormat="1" applyFont="1" applyFill="1" applyBorder="1" applyAlignment="1" applyProtection="1">
      <alignment horizontal="center" vertical="center" shrinkToFit="1"/>
    </xf>
    <xf numFmtId="0" fontId="4" fillId="7" borderId="50" xfId="0" applyFont="1" applyFill="1" applyBorder="1" applyAlignment="1" applyProtection="1">
      <alignment horizontal="center" vertical="center"/>
    </xf>
    <xf numFmtId="0" fontId="4" fillId="7" borderId="42" xfId="0" applyFont="1" applyFill="1" applyBorder="1" applyAlignment="1" applyProtection="1">
      <alignment horizontal="center" vertical="center" wrapText="1" shrinkToFit="1"/>
    </xf>
    <xf numFmtId="0" fontId="4" fillId="7" borderId="48" xfId="0" applyFont="1" applyFill="1" applyBorder="1" applyAlignment="1" applyProtection="1">
      <alignment horizontal="center" vertical="center" wrapText="1" shrinkToFit="1"/>
    </xf>
    <xf numFmtId="185" fontId="4" fillId="7" borderId="43" xfId="0" applyNumberFormat="1" applyFont="1" applyFill="1" applyBorder="1" applyAlignment="1" applyProtection="1">
      <alignment horizontal="center" vertical="center" shrinkToFit="1"/>
    </xf>
    <xf numFmtId="179" fontId="4" fillId="7" borderId="53" xfId="0" applyNumberFormat="1" applyFont="1" applyFill="1" applyBorder="1" applyAlignment="1" applyProtection="1">
      <alignment horizontal="center" vertical="center" wrapText="1" shrinkToFit="1"/>
    </xf>
    <xf numFmtId="179" fontId="4" fillId="7" borderId="42" xfId="0" applyNumberFormat="1" applyFont="1" applyFill="1" applyBorder="1" applyAlignment="1" applyProtection="1">
      <alignment horizontal="center" vertical="center" wrapText="1" shrinkToFit="1"/>
    </xf>
    <xf numFmtId="179" fontId="4" fillId="7" borderId="54" xfId="0" applyNumberFormat="1" applyFont="1" applyFill="1" applyBorder="1" applyAlignment="1" applyProtection="1">
      <alignment horizontal="center" vertical="center" wrapText="1" shrinkToFit="1"/>
    </xf>
    <xf numFmtId="0" fontId="4" fillId="0" borderId="3" xfId="0" applyFont="1" applyFill="1" applyBorder="1" applyAlignment="1" applyProtection="1">
      <alignment vertical="center"/>
      <protection locked="0"/>
    </xf>
    <xf numFmtId="0" fontId="4" fillId="0" borderId="58" xfId="0" applyFont="1" applyFill="1" applyBorder="1" applyAlignment="1" applyProtection="1">
      <alignment vertical="center" wrapText="1"/>
    </xf>
    <xf numFmtId="0" fontId="4" fillId="0" borderId="92" xfId="0" applyFont="1" applyFill="1" applyBorder="1" applyAlignment="1" applyProtection="1">
      <alignment horizontal="center" vertical="center"/>
    </xf>
    <xf numFmtId="179" fontId="4" fillId="0" borderId="66" xfId="0" applyNumberFormat="1" applyFont="1" applyFill="1" applyBorder="1" applyAlignment="1" applyProtection="1">
      <alignment vertical="top" wrapText="1"/>
    </xf>
    <xf numFmtId="0" fontId="9" fillId="0" borderId="0" xfId="0" applyFont="1" applyFill="1" applyBorder="1" applyAlignment="1" applyProtection="1">
      <alignment vertical="center"/>
    </xf>
    <xf numFmtId="0" fontId="4" fillId="0" borderId="40" xfId="0" applyFont="1" applyFill="1" applyBorder="1" applyAlignment="1" applyProtection="1">
      <alignment vertical="center"/>
    </xf>
    <xf numFmtId="0" fontId="4" fillId="0" borderId="104" xfId="0" applyFont="1" applyFill="1" applyBorder="1" applyAlignment="1" applyProtection="1">
      <alignment vertical="center"/>
    </xf>
    <xf numFmtId="180" fontId="4" fillId="4" borderId="63" xfId="0" applyNumberFormat="1" applyFont="1" applyFill="1" applyBorder="1" applyAlignment="1" applyProtection="1">
      <alignment horizontal="center" vertical="center"/>
    </xf>
    <xf numFmtId="186" fontId="4" fillId="4" borderId="1" xfId="0" applyNumberFormat="1" applyFont="1" applyFill="1" applyBorder="1" applyAlignment="1" applyProtection="1">
      <alignment horizontal="center" vertical="center" shrinkToFit="1"/>
    </xf>
    <xf numFmtId="178" fontId="4" fillId="4" borderId="69" xfId="0" applyNumberFormat="1" applyFont="1" applyFill="1" applyBorder="1" applyAlignment="1" applyProtection="1">
      <alignment horizontal="center" vertical="center"/>
    </xf>
    <xf numFmtId="0" fontId="4" fillId="0" borderId="97" xfId="0" applyFont="1" applyFill="1" applyBorder="1" applyAlignment="1" applyProtection="1">
      <alignment horizontal="center" vertical="center"/>
    </xf>
    <xf numFmtId="0" fontId="4" fillId="0" borderId="92" xfId="0" applyFont="1" applyFill="1" applyBorder="1" applyAlignment="1" applyProtection="1">
      <alignment horizontal="center" vertical="center"/>
    </xf>
    <xf numFmtId="0" fontId="4" fillId="0" borderId="117" xfId="0" applyFont="1" applyFill="1" applyBorder="1" applyAlignment="1" applyProtection="1">
      <alignment horizontal="center" vertical="center"/>
    </xf>
    <xf numFmtId="0" fontId="4" fillId="0" borderId="23" xfId="0" applyFont="1" applyFill="1" applyBorder="1" applyAlignment="1" applyProtection="1">
      <alignment horizontal="left" vertical="center" wrapText="1" indent="1"/>
    </xf>
    <xf numFmtId="0" fontId="4" fillId="0" borderId="108" xfId="0" applyFont="1" applyFill="1" applyBorder="1" applyAlignment="1" applyProtection="1">
      <alignment horizontal="left" vertical="center" wrapText="1" indent="1"/>
    </xf>
    <xf numFmtId="0" fontId="4" fillId="0" borderId="98" xfId="0" applyFont="1" applyBorder="1" applyAlignment="1" applyProtection="1">
      <alignment vertical="center" wrapText="1"/>
    </xf>
    <xf numFmtId="0" fontId="4" fillId="0" borderId="56" xfId="0" applyFont="1" applyBorder="1" applyAlignment="1" applyProtection="1">
      <alignment vertical="center" wrapText="1"/>
    </xf>
    <xf numFmtId="0" fontId="0" fillId="0" borderId="60" xfId="0" applyFont="1" applyBorder="1" applyAlignment="1" applyProtection="1">
      <alignment vertical="center" wrapText="1"/>
    </xf>
    <xf numFmtId="0" fontId="0" fillId="0" borderId="45" xfId="0" applyFont="1" applyBorder="1" applyAlignment="1" applyProtection="1">
      <alignment vertical="center" wrapText="1"/>
    </xf>
    <xf numFmtId="0" fontId="4" fillId="0" borderId="15" xfId="0" applyFont="1" applyFill="1" applyBorder="1" applyAlignment="1" applyProtection="1">
      <alignment vertical="top" textRotation="255"/>
    </xf>
    <xf numFmtId="0" fontId="4" fillId="0" borderId="18" xfId="0" applyFont="1" applyFill="1" applyBorder="1" applyAlignment="1" applyProtection="1">
      <alignment vertical="top" textRotation="255"/>
    </xf>
    <xf numFmtId="0" fontId="4" fillId="0" borderId="20" xfId="0" applyFont="1" applyFill="1" applyBorder="1" applyAlignment="1" applyProtection="1">
      <alignment vertical="top" textRotation="255"/>
    </xf>
    <xf numFmtId="179" fontId="4" fillId="0" borderId="81" xfId="0" applyNumberFormat="1" applyFont="1" applyFill="1" applyBorder="1" applyAlignment="1" applyProtection="1">
      <alignment vertical="top" wrapText="1"/>
    </xf>
    <xf numFmtId="179" fontId="4" fillId="0" borderId="66" xfId="0" applyNumberFormat="1" applyFont="1" applyFill="1" applyBorder="1" applyAlignment="1" applyProtection="1">
      <alignment vertical="top" wrapText="1"/>
    </xf>
    <xf numFmtId="0" fontId="4" fillId="0" borderId="64" xfId="0" applyFont="1" applyFill="1" applyBorder="1" applyAlignment="1" applyProtection="1">
      <alignment horizontal="center" vertical="center" textRotation="255"/>
    </xf>
    <xf numFmtId="0" fontId="4" fillId="0" borderId="66" xfId="0" applyFont="1" applyFill="1" applyBorder="1" applyAlignment="1" applyProtection="1">
      <alignment horizontal="center" vertical="center" textRotation="255"/>
    </xf>
    <xf numFmtId="0" fontId="4" fillId="0" borderId="69" xfId="0" applyFont="1" applyFill="1" applyBorder="1" applyAlignment="1" applyProtection="1">
      <alignment horizontal="center" vertical="center" textRotation="255"/>
    </xf>
    <xf numFmtId="0" fontId="4" fillId="0" borderId="23" xfId="4" applyFont="1" applyFill="1" applyBorder="1" applyAlignment="1" applyProtection="1">
      <alignment horizontal="left" vertical="top" wrapText="1" indent="1"/>
    </xf>
    <xf numFmtId="179" fontId="4" fillId="0" borderId="66" xfId="0" applyNumberFormat="1" applyFont="1" applyFill="1" applyBorder="1" applyAlignment="1" applyProtection="1">
      <alignment vertical="center" wrapText="1"/>
    </xf>
    <xf numFmtId="0" fontId="4" fillId="0" borderId="49" xfId="0" applyFont="1" applyFill="1" applyBorder="1" applyAlignment="1" applyProtection="1">
      <alignment vertical="center" textRotation="255"/>
    </xf>
    <xf numFmtId="0" fontId="4" fillId="0" borderId="70" xfId="0" applyFont="1" applyFill="1" applyBorder="1" applyAlignment="1" applyProtection="1">
      <alignment vertical="center" textRotation="255"/>
    </xf>
    <xf numFmtId="0" fontId="4" fillId="0" borderId="98" xfId="0" applyFont="1" applyFill="1" applyBorder="1" applyAlignment="1" applyProtection="1">
      <alignment vertical="center" wrapText="1"/>
    </xf>
    <xf numFmtId="0" fontId="4" fillId="0" borderId="56" xfId="0" applyFont="1" applyFill="1" applyBorder="1" applyAlignment="1" applyProtection="1">
      <alignment vertical="center" wrapText="1"/>
    </xf>
    <xf numFmtId="179" fontId="12" fillId="0" borderId="66" xfId="0" applyNumberFormat="1" applyFont="1" applyFill="1" applyBorder="1" applyAlignment="1" applyProtection="1">
      <alignment horizontal="left" vertical="top" wrapText="1"/>
    </xf>
    <xf numFmtId="179" fontId="12" fillId="0" borderId="64" xfId="0" applyNumberFormat="1" applyFont="1" applyFill="1" applyBorder="1" applyAlignment="1" applyProtection="1">
      <alignment horizontal="left" vertical="top" wrapText="1"/>
    </xf>
    <xf numFmtId="179" fontId="12" fillId="0" borderId="69" xfId="0" applyNumberFormat="1" applyFont="1" applyFill="1" applyBorder="1" applyAlignment="1" applyProtection="1">
      <alignment horizontal="left" vertical="top" wrapText="1"/>
    </xf>
    <xf numFmtId="0" fontId="4" fillId="0" borderId="23" xfId="0" applyFont="1" applyFill="1" applyBorder="1" applyAlignment="1" applyProtection="1">
      <alignment horizontal="left" vertical="center" wrapText="1"/>
    </xf>
    <xf numFmtId="0" fontId="12" fillId="2" borderId="118" xfId="0" applyFont="1" applyFill="1" applyBorder="1" applyAlignment="1" applyProtection="1">
      <alignment horizontal="center" vertical="center" wrapText="1"/>
    </xf>
    <xf numFmtId="0" fontId="12" fillId="2" borderId="111" xfId="0" applyFont="1" applyFill="1" applyBorder="1" applyAlignment="1" applyProtection="1">
      <alignment horizontal="center" vertical="center" wrapText="1"/>
    </xf>
    <xf numFmtId="0" fontId="4" fillId="0" borderId="18" xfId="0" applyFont="1" applyFill="1" applyBorder="1" applyAlignment="1" applyProtection="1">
      <alignment vertical="top" wrapText="1"/>
    </xf>
    <xf numFmtId="0" fontId="0" fillId="0" borderId="0" xfId="0" applyFont="1" applyAlignment="1" applyProtection="1">
      <alignment vertical="top" wrapText="1"/>
    </xf>
    <xf numFmtId="0" fontId="0" fillId="0" borderId="18" xfId="0" applyFont="1" applyBorder="1" applyAlignment="1" applyProtection="1">
      <alignment vertical="top" wrapText="1"/>
    </xf>
    <xf numFmtId="0" fontId="4" fillId="2" borderId="118" xfId="0" applyFont="1" applyFill="1" applyBorder="1" applyAlignment="1" applyProtection="1">
      <alignment horizontal="center" vertical="center"/>
    </xf>
    <xf numFmtId="0" fontId="4" fillId="2" borderId="111" xfId="0" applyFont="1" applyFill="1" applyBorder="1" applyAlignment="1" applyProtection="1">
      <alignment horizontal="center" vertical="center"/>
    </xf>
    <xf numFmtId="0" fontId="4" fillId="0" borderId="99" xfId="0" applyFont="1" applyFill="1" applyBorder="1" applyAlignment="1" applyProtection="1">
      <alignment vertical="center" wrapText="1"/>
    </xf>
    <xf numFmtId="0" fontId="4" fillId="0" borderId="48" xfId="0" applyFont="1" applyFill="1" applyBorder="1" applyAlignment="1" applyProtection="1">
      <alignment vertical="center" wrapText="1"/>
    </xf>
    <xf numFmtId="178" fontId="4" fillId="0" borderId="15" xfId="0" applyNumberFormat="1" applyFont="1" applyFill="1" applyBorder="1" applyAlignment="1" applyProtection="1">
      <alignment vertical="top" textRotation="255"/>
    </xf>
    <xf numFmtId="178" fontId="4" fillId="0" borderId="18" xfId="0" applyNumberFormat="1" applyFont="1" applyFill="1" applyBorder="1" applyAlignment="1" applyProtection="1">
      <alignment vertical="top" textRotation="255"/>
    </xf>
    <xf numFmtId="178" fontId="4" fillId="0" borderId="20" xfId="0" applyNumberFormat="1" applyFont="1" applyFill="1" applyBorder="1" applyAlignment="1" applyProtection="1">
      <alignment vertical="top" textRotation="255"/>
    </xf>
    <xf numFmtId="0" fontId="19" fillId="6" borderId="16" xfId="0" applyFont="1" applyFill="1" applyBorder="1" applyAlignment="1" applyProtection="1">
      <alignment horizontal="center" vertical="center" shrinkToFit="1"/>
    </xf>
    <xf numFmtId="0" fontId="19" fillId="6" borderId="21" xfId="0" applyFont="1" applyFill="1" applyBorder="1" applyAlignment="1" applyProtection="1">
      <alignment horizontal="center" vertical="center" shrinkToFit="1"/>
    </xf>
    <xf numFmtId="0" fontId="20" fillId="6" borderId="17" xfId="0" applyFont="1" applyFill="1" applyBorder="1" applyAlignment="1" applyProtection="1">
      <alignment horizontal="center" vertical="center" shrinkToFit="1"/>
    </xf>
    <xf numFmtId="0" fontId="20" fillId="6" borderId="28" xfId="0" applyFont="1" applyFill="1" applyBorder="1" applyAlignment="1" applyProtection="1">
      <alignment horizontal="center" vertical="center" shrinkToFit="1"/>
    </xf>
    <xf numFmtId="0" fontId="0" fillId="0" borderId="81" xfId="0" applyFont="1" applyBorder="1" applyAlignment="1" applyProtection="1">
      <alignment horizontal="center" vertical="center"/>
    </xf>
    <xf numFmtId="0" fontId="0" fillId="0" borderId="33" xfId="0" applyFont="1" applyBorder="1" applyAlignment="1" applyProtection="1">
      <alignment horizontal="center" vertical="center"/>
    </xf>
    <xf numFmtId="0" fontId="19" fillId="6" borderId="44" xfId="0" applyFont="1" applyFill="1" applyBorder="1" applyAlignment="1" applyProtection="1">
      <alignment horizontal="center" vertical="center" shrinkToFit="1"/>
    </xf>
    <xf numFmtId="0" fontId="19" fillId="6" borderId="36" xfId="0" applyFont="1" applyFill="1" applyBorder="1" applyAlignment="1" applyProtection="1">
      <alignment horizontal="center" vertical="center" shrinkToFit="1"/>
    </xf>
    <xf numFmtId="0" fontId="4" fillId="0" borderId="57" xfId="0" applyFont="1" applyFill="1" applyBorder="1" applyAlignment="1" applyProtection="1">
      <alignment vertical="center" wrapText="1"/>
    </xf>
    <xf numFmtId="0" fontId="4" fillId="0" borderId="58" xfId="0" applyFont="1" applyFill="1" applyBorder="1" applyAlignment="1" applyProtection="1">
      <alignment vertical="center" wrapText="1"/>
    </xf>
    <xf numFmtId="0" fontId="4" fillId="0" borderId="59" xfId="0" applyFont="1" applyFill="1" applyBorder="1" applyAlignment="1" applyProtection="1">
      <alignment vertical="center" wrapText="1"/>
    </xf>
    <xf numFmtId="0" fontId="0" fillId="0" borderId="15" xfId="0" applyFont="1" applyFill="1" applyBorder="1" applyAlignment="1" applyProtection="1">
      <alignment horizontal="center" vertical="center"/>
    </xf>
    <xf numFmtId="0" fontId="0" fillId="0" borderId="16" xfId="0" applyFont="1" applyFill="1" applyBorder="1" applyAlignment="1" applyProtection="1">
      <alignment horizontal="center" vertical="center"/>
    </xf>
    <xf numFmtId="0" fontId="0" fillId="0" borderId="119" xfId="0" applyFont="1" applyFill="1" applyBorder="1" applyAlignment="1" applyProtection="1">
      <alignment horizontal="center" vertical="center"/>
    </xf>
    <xf numFmtId="0" fontId="0" fillId="0" borderId="20" xfId="0" applyFont="1" applyFill="1" applyBorder="1" applyAlignment="1" applyProtection="1">
      <alignment horizontal="center" vertical="center"/>
    </xf>
    <xf numFmtId="0" fontId="0" fillId="0" borderId="21" xfId="0" applyFont="1" applyFill="1" applyBorder="1" applyAlignment="1" applyProtection="1">
      <alignment horizontal="center" vertical="center"/>
    </xf>
    <xf numFmtId="0" fontId="0" fillId="0" borderId="120" xfId="0" applyFont="1" applyFill="1" applyBorder="1" applyAlignment="1" applyProtection="1">
      <alignment horizontal="center" vertical="center"/>
    </xf>
    <xf numFmtId="180" fontId="4" fillId="0" borderId="82" xfId="0" applyNumberFormat="1" applyFont="1" applyFill="1" applyBorder="1" applyAlignment="1" applyProtection="1">
      <alignment horizontal="center" vertical="center"/>
    </xf>
    <xf numFmtId="180" fontId="4" fillId="0" borderId="113" xfId="0" applyNumberFormat="1" applyFont="1" applyFill="1" applyBorder="1" applyAlignment="1" applyProtection="1">
      <alignment horizontal="center" vertical="center"/>
    </xf>
  </cellXfs>
  <cellStyles count="5">
    <cellStyle name="加算点なし" xfId="1" xr:uid="{00000000-0005-0000-0000-000000000000}"/>
    <cellStyle name="桁区切り" xfId="2" builtinId="6"/>
    <cellStyle name="標準" xfId="0" builtinId="0"/>
    <cellStyle name="標準 2" xfId="3" xr:uid="{00000000-0005-0000-0000-000003000000}"/>
    <cellStyle name="標準_051026　（別表１）（案）_02_kani_sakuseiyouryou060401_別表1.簡易型評価項目（一般拡大・簡易）（業者用）" xfId="4" xr:uid="{D52041BD-CD18-4778-8563-10A3A42F6379}"/>
  </cellStyles>
  <dxfs count="24">
    <dxf>
      <fill>
        <patternFill>
          <bgColor rgb="FFFF0000"/>
        </patternFill>
      </fill>
    </dxf>
    <dxf>
      <fill>
        <patternFill>
          <bgColor rgb="FFFF0000"/>
        </patternFill>
      </fill>
    </dxf>
    <dxf>
      <fill>
        <patternFill>
          <bgColor rgb="FFFF33CC"/>
        </patternFill>
      </fill>
    </dxf>
    <dxf>
      <fill>
        <patternFill>
          <bgColor rgb="FFFF33CC"/>
        </patternFill>
      </fill>
    </dxf>
    <dxf>
      <fill>
        <patternFill>
          <bgColor rgb="FFFF33CC"/>
        </patternFill>
      </fill>
    </dxf>
    <dxf>
      <fill>
        <patternFill>
          <bgColor indexed="55"/>
        </patternFill>
      </fill>
    </dxf>
    <dxf>
      <font>
        <condense val="0"/>
        <extend val="0"/>
        <color indexed="10"/>
      </font>
    </dxf>
    <dxf>
      <fill>
        <patternFill>
          <bgColor rgb="FFFF33CC"/>
        </patternFill>
      </fill>
    </dxf>
    <dxf>
      <fill>
        <patternFill>
          <bgColor rgb="FFFF33CC"/>
        </patternFill>
      </fill>
    </dxf>
    <dxf>
      <fill>
        <patternFill>
          <bgColor rgb="FFFF33CC"/>
        </patternFill>
      </fill>
    </dxf>
    <dxf>
      <fill>
        <patternFill>
          <bgColor rgb="FFFF33CC"/>
        </patternFill>
      </fill>
    </dxf>
    <dxf>
      <fill>
        <patternFill>
          <bgColor rgb="FFFF33CC"/>
        </patternFill>
      </fill>
    </dxf>
    <dxf>
      <fill>
        <patternFill>
          <bgColor rgb="FFFF33CC"/>
        </patternFill>
      </fill>
    </dxf>
    <dxf>
      <fill>
        <patternFill>
          <bgColor rgb="FFFF33CC"/>
        </patternFill>
      </fill>
    </dxf>
    <dxf>
      <fill>
        <patternFill>
          <bgColor rgb="FFFF33CC"/>
        </patternFill>
      </fill>
    </dxf>
    <dxf>
      <fill>
        <patternFill>
          <bgColor rgb="FFFF33CC"/>
        </patternFill>
      </fill>
    </dxf>
    <dxf>
      <fill>
        <patternFill>
          <bgColor rgb="FFFF33CC"/>
        </patternFill>
      </fill>
    </dxf>
    <dxf>
      <fill>
        <patternFill>
          <bgColor rgb="FFFF33CC"/>
        </patternFill>
      </fill>
    </dxf>
    <dxf>
      <fill>
        <patternFill>
          <bgColor rgb="FFFF33CC"/>
        </patternFill>
      </fill>
    </dxf>
    <dxf>
      <fill>
        <patternFill>
          <bgColor rgb="FFFF33CC"/>
        </patternFill>
      </fill>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9" defaultPivotStyle="PivotStyleLight16"/>
  <colors>
    <mruColors>
      <color rgb="FF0000FF"/>
      <color rgb="FFFFFF99"/>
      <color rgb="FFCC99FF"/>
      <color rgb="FFFF33CC"/>
      <color rgb="FFFF00FF"/>
      <color rgb="FF969696"/>
      <color rgb="FFC0C0C0"/>
      <color rgb="FF000000"/>
      <color rgb="FF777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364475</xdr:colOff>
      <xdr:row>0</xdr:row>
      <xdr:rowOff>-14151</xdr:rowOff>
    </xdr:from>
    <xdr:ext cx="2994025" cy="587084"/>
    <xdr:sp macro="" textlink="">
      <xdr:nvSpPr>
        <xdr:cNvPr id="15885" name="Text Box 5275">
          <a:extLst>
            <a:ext uri="{FF2B5EF4-FFF2-40B4-BE49-F238E27FC236}">
              <a16:creationId xmlns:a16="http://schemas.microsoft.com/office/drawing/2014/main" id="{00000000-0008-0000-0100-00000D3E0000}"/>
            </a:ext>
          </a:extLst>
        </xdr:cNvPr>
        <xdr:cNvSpPr txBox="1">
          <a:spLocks noChangeArrowheads="1"/>
        </xdr:cNvSpPr>
      </xdr:nvSpPr>
      <xdr:spPr bwMode="auto">
        <a:xfrm>
          <a:off x="12758181" y="-14151"/>
          <a:ext cx="2994025" cy="587084"/>
        </a:xfrm>
        <a:prstGeom prst="rect">
          <a:avLst/>
        </a:prstGeom>
        <a:solidFill>
          <a:srgbClr val="FFFF99"/>
        </a:solidFill>
        <a:ln w="9525">
          <a:solidFill>
            <a:srgbClr val="000000"/>
          </a:solidFill>
          <a:miter lim="800000"/>
          <a:headEnd/>
          <a:tailEnd/>
        </a:ln>
      </xdr:spPr>
      <xdr:txBody>
        <a:bodyPr wrap="none" lIns="27432" tIns="18288" rIns="27432" bIns="18288" anchor="ctr" upright="1">
          <a:spAutoFit/>
        </a:bodyPr>
        <a:lstStyle/>
        <a:p>
          <a:pPr algn="ctr" rtl="0">
            <a:defRPr sz="1000"/>
          </a:pPr>
          <a:r>
            <a:rPr lang="ja-JP" altLang="en-US" sz="1100" b="1" i="0" u="none" strike="noStrike" baseline="0">
              <a:solidFill>
                <a:srgbClr val="FF0000"/>
              </a:solidFill>
              <a:latin typeface="ＭＳ Ｐゴシック"/>
              <a:ea typeface="ＭＳ Ｐゴシック"/>
            </a:rPr>
            <a:t>黄色セル：企業入力箇所</a:t>
          </a:r>
        </a:p>
        <a:p>
          <a:pPr algn="ctr" rtl="0">
            <a:defRPr sz="1000"/>
          </a:pPr>
          <a:r>
            <a:rPr lang="ja-JP" altLang="en-US" sz="1100" b="0" i="0" u="none" strike="noStrike" baseline="0">
              <a:solidFill>
                <a:srgbClr val="000000"/>
              </a:solidFill>
              <a:latin typeface="ＭＳ Ｐゴシック"/>
              <a:ea typeface="ＭＳ Ｐゴシック"/>
            </a:rPr>
            <a:t>（テキストボックスやコメントでの入力は不可）</a:t>
          </a:r>
        </a:p>
        <a:p>
          <a:pPr algn="ctr" rtl="0">
            <a:defRPr sz="1000"/>
          </a:pPr>
          <a:r>
            <a:rPr lang="ja-JP" altLang="en-US" sz="1100" b="0" i="0" u="none" strike="noStrike" baseline="0">
              <a:solidFill>
                <a:srgbClr val="000000"/>
              </a:solidFill>
              <a:latin typeface="ＭＳ Ｐゴシック"/>
              <a:ea typeface="ＭＳ Ｐゴシック"/>
            </a:rPr>
            <a:t>※作成時に必要のない記載例は消去して下さい。</a:t>
          </a:r>
          <a:endParaRPr lang="ja-JP" altLang="en-US"/>
        </a:p>
      </xdr:txBody>
    </xdr:sp>
    <xdr:clientData fPrintsWithSheet="0"/>
  </xdr:oneCellAnchor>
  <xdr:oneCellAnchor>
    <xdr:from>
      <xdr:col>5</xdr:col>
      <xdr:colOff>2158365</xdr:colOff>
      <xdr:row>0</xdr:row>
      <xdr:rowOff>0</xdr:rowOff>
    </xdr:from>
    <xdr:ext cx="3808030" cy="441659"/>
    <xdr:sp macro="" textlink="">
      <xdr:nvSpPr>
        <xdr:cNvPr id="16261" name="Text Box 6021">
          <a:extLst>
            <a:ext uri="{FF2B5EF4-FFF2-40B4-BE49-F238E27FC236}">
              <a16:creationId xmlns:a16="http://schemas.microsoft.com/office/drawing/2014/main" id="{00000000-0008-0000-0100-0000853F0000}"/>
            </a:ext>
          </a:extLst>
        </xdr:cNvPr>
        <xdr:cNvSpPr txBox="1">
          <a:spLocks noChangeArrowheads="1"/>
        </xdr:cNvSpPr>
      </xdr:nvSpPr>
      <xdr:spPr bwMode="auto">
        <a:xfrm>
          <a:off x="2505747" y="0"/>
          <a:ext cx="3808030" cy="441659"/>
        </a:xfrm>
        <a:prstGeom prst="rect">
          <a:avLst/>
        </a:prstGeom>
        <a:solidFill>
          <a:srgbClr val="FFFF00"/>
        </a:solidFill>
        <a:ln>
          <a:noFill/>
        </a:ln>
      </xdr:spPr>
      <xdr:txBody>
        <a:bodyPr wrap="none" lIns="27432" tIns="18288" rIns="0" bIns="0" anchor="t" upright="1">
          <a:spAutoFit/>
        </a:bodyPr>
        <a:lstStyle/>
        <a:p>
          <a:pPr algn="l" rtl="0">
            <a:lnSpc>
              <a:spcPts val="1700"/>
            </a:lnSpc>
            <a:defRPr sz="1000"/>
          </a:pPr>
          <a:r>
            <a:rPr lang="ja-JP" altLang="en-US" sz="1400" b="1" i="0" u="none" strike="noStrike" baseline="0">
              <a:solidFill>
                <a:srgbClr val="FF0000"/>
              </a:solidFill>
              <a:latin typeface="ＭＳ Ｐゴシック"/>
              <a:ea typeface="ＭＳ Ｐゴシック"/>
            </a:rPr>
            <a:t>※本ファイルのシート名は、変更しないでください。</a:t>
          </a:r>
        </a:p>
        <a:p>
          <a:pPr algn="l" rtl="0">
            <a:lnSpc>
              <a:spcPts val="1600"/>
            </a:lnSpc>
            <a:defRPr sz="1000"/>
          </a:pPr>
          <a:r>
            <a:rPr lang="ja-JP" altLang="en-US" sz="1400" b="1" i="0" u="none" strike="noStrike" baseline="0">
              <a:solidFill>
                <a:srgbClr val="FF0000"/>
              </a:solidFill>
              <a:latin typeface="ＭＳ Ｐゴシック"/>
              <a:ea typeface="ＭＳ Ｐゴシック"/>
            </a:rPr>
            <a:t>※行や列の挿入削除はしないでください</a:t>
          </a:r>
          <a:endParaRPr lang="ja-JP" altLang="en-US"/>
        </a:p>
      </xdr:txBody>
    </xdr:sp>
    <xdr:clientData fPrintsWithSheet="0"/>
  </xdr:oneCellAnchor>
  <xdr:twoCellAnchor>
    <xdr:from>
      <xdr:col>10</xdr:col>
      <xdr:colOff>2844800</xdr:colOff>
      <xdr:row>17</xdr:row>
      <xdr:rowOff>190499</xdr:rowOff>
    </xdr:from>
    <xdr:to>
      <xdr:col>11</xdr:col>
      <xdr:colOff>371929</xdr:colOff>
      <xdr:row>21</xdr:row>
      <xdr:rowOff>35717</xdr:rowOff>
    </xdr:to>
    <xdr:sp macro="" textlink="">
      <xdr:nvSpPr>
        <xdr:cNvPr id="15" name="四角形吹き出し 79">
          <a:extLst>
            <a:ext uri="{FF2B5EF4-FFF2-40B4-BE49-F238E27FC236}">
              <a16:creationId xmlns:a16="http://schemas.microsoft.com/office/drawing/2014/main" id="{00000000-0008-0000-0100-00000F000000}"/>
            </a:ext>
          </a:extLst>
        </xdr:cNvPr>
        <xdr:cNvSpPr/>
      </xdr:nvSpPr>
      <xdr:spPr bwMode="auto">
        <a:xfrm>
          <a:off x="11369675" y="4500562"/>
          <a:ext cx="1003754" cy="845343"/>
        </a:xfrm>
        <a:prstGeom prst="wedgeRectCallout">
          <a:avLst>
            <a:gd name="adj1" fmla="val -48527"/>
            <a:gd name="adj2" fmla="val 18040"/>
          </a:avLst>
        </a:prstGeom>
        <a:solidFill>
          <a:srgbClr val="FFFFFF"/>
        </a:solidFill>
        <a:ln w="12700" algn="ctr">
          <a:solidFill>
            <a:srgbClr val="000000"/>
          </a:solidFill>
          <a:round/>
          <a:headEnd/>
          <a:tailEnd/>
        </a:ln>
      </xdr:spPr>
      <xdr:txBody>
        <a:bodyPr vertOverflow="clip" horzOverflow="clip" wrap="square" lIns="27432" tIns="18288" rIns="27432" bIns="18288" rtlCol="0" anchor="ctr" upright="1">
          <a:noAutofit/>
        </a:bodyPr>
        <a:lstStyle/>
        <a:p>
          <a:pPr algn="l" rtl="0">
            <a:lnSpc>
              <a:spcPts val="900"/>
            </a:lnSpc>
          </a:pPr>
          <a:r>
            <a:rPr kumimoji="1" lang="ja-JP" altLang="en-US" sz="900" b="0" i="0" u="none" strike="noStrike" baseline="0">
              <a:solidFill>
                <a:srgbClr val="000000"/>
              </a:solidFill>
              <a:latin typeface="ＭＳ Ｐゴシック"/>
              <a:ea typeface="ＭＳ Ｐゴシック"/>
            </a:rPr>
            <a:t>競争参加資格要件の同種工事条件及び評価要件に基づき記載してください</a:t>
          </a:r>
        </a:p>
      </xdr:txBody>
    </xdr:sp>
    <xdr:clientData/>
  </xdr:twoCellAnchor>
  <xdr:twoCellAnchor>
    <xdr:from>
      <xdr:col>10</xdr:col>
      <xdr:colOff>2790264</xdr:colOff>
      <xdr:row>11</xdr:row>
      <xdr:rowOff>156882</xdr:rowOff>
    </xdr:from>
    <xdr:to>
      <xdr:col>12</xdr:col>
      <xdr:colOff>389218</xdr:colOff>
      <xdr:row>13</xdr:row>
      <xdr:rowOff>60698</xdr:rowOff>
    </xdr:to>
    <xdr:sp macro="" textlink="">
      <xdr:nvSpPr>
        <xdr:cNvPr id="16" name="四角形吹き出し 59">
          <a:extLst>
            <a:ext uri="{FF2B5EF4-FFF2-40B4-BE49-F238E27FC236}">
              <a16:creationId xmlns:a16="http://schemas.microsoft.com/office/drawing/2014/main" id="{00000000-0008-0000-0100-000010000000}"/>
            </a:ext>
          </a:extLst>
        </xdr:cNvPr>
        <xdr:cNvSpPr/>
      </xdr:nvSpPr>
      <xdr:spPr bwMode="auto">
        <a:xfrm>
          <a:off x="11284323" y="2947147"/>
          <a:ext cx="1498601" cy="396875"/>
        </a:xfrm>
        <a:prstGeom prst="wedgeRectCallout">
          <a:avLst>
            <a:gd name="adj1" fmla="val -89570"/>
            <a:gd name="adj2" fmla="val 123189"/>
          </a:avLst>
        </a:prstGeom>
        <a:solidFill>
          <a:srgbClr val="FFFFFF"/>
        </a:solidFill>
        <a:ln w="12700" algn="ctr">
          <a:solidFill>
            <a:srgbClr val="000000"/>
          </a:solidFill>
          <a:round/>
          <a:headEnd/>
          <a:tailEnd/>
        </a:ln>
      </xdr:spPr>
      <xdr:txBody>
        <a:bodyPr vertOverflow="clip" horzOverflow="clip" wrap="square" lIns="27432" tIns="18288" rIns="27432" bIns="18288" rtlCol="0" anchor="ctr" upright="1">
          <a:noAutofit/>
        </a:bodyPr>
        <a:lstStyle/>
        <a:p>
          <a:pPr algn="l" rtl="0">
            <a:lnSpc>
              <a:spcPts val="900"/>
            </a:lnSpc>
          </a:pPr>
          <a:r>
            <a:rPr kumimoji="1" lang="ja-JP" altLang="en-US" sz="900" b="0" i="0" u="none" strike="noStrike" baseline="0">
              <a:solidFill>
                <a:srgbClr val="000000"/>
              </a:solidFill>
              <a:latin typeface="ＭＳ Ｐゴシック"/>
              <a:ea typeface="ＭＳ Ｐゴシック"/>
            </a:rPr>
            <a:t>ＪＶの場合、出資比率を（　）内に記載してください</a:t>
          </a:r>
        </a:p>
      </xdr:txBody>
    </xdr:sp>
    <xdr:clientData/>
  </xdr:twoCellAnchor>
  <xdr:twoCellAnchor>
    <xdr:from>
      <xdr:col>10</xdr:col>
      <xdr:colOff>2779059</xdr:colOff>
      <xdr:row>14</xdr:row>
      <xdr:rowOff>78441</xdr:rowOff>
    </xdr:from>
    <xdr:to>
      <xdr:col>12</xdr:col>
      <xdr:colOff>378013</xdr:colOff>
      <xdr:row>15</xdr:row>
      <xdr:rowOff>228787</xdr:rowOff>
    </xdr:to>
    <xdr:sp macro="" textlink="">
      <xdr:nvSpPr>
        <xdr:cNvPr id="17" name="四角形吹き出し 58">
          <a:extLst>
            <a:ext uri="{FF2B5EF4-FFF2-40B4-BE49-F238E27FC236}">
              <a16:creationId xmlns:a16="http://schemas.microsoft.com/office/drawing/2014/main" id="{00000000-0008-0000-0100-000011000000}"/>
            </a:ext>
          </a:extLst>
        </xdr:cNvPr>
        <xdr:cNvSpPr/>
      </xdr:nvSpPr>
      <xdr:spPr bwMode="auto">
        <a:xfrm>
          <a:off x="11273118" y="3608294"/>
          <a:ext cx="1498601" cy="396875"/>
        </a:xfrm>
        <a:prstGeom prst="wedgeRectCallout">
          <a:avLst>
            <a:gd name="adj1" fmla="val -86147"/>
            <a:gd name="adj2" fmla="val 27189"/>
          </a:avLst>
        </a:prstGeom>
        <a:solidFill>
          <a:srgbClr val="FFFFFF"/>
        </a:solidFill>
        <a:ln w="12700" algn="ctr">
          <a:solidFill>
            <a:srgbClr val="000000"/>
          </a:solidFill>
          <a:round/>
          <a:headEnd/>
          <a:tailEnd/>
        </a:ln>
      </xdr:spPr>
      <xdr:txBody>
        <a:bodyPr vertOverflow="clip" horzOverflow="clip" wrap="square" lIns="27432" tIns="18288" rIns="27432" bIns="18288" rtlCol="0" anchor="ctr" upright="1">
          <a:noAutofit/>
        </a:bodyPr>
        <a:lstStyle/>
        <a:p>
          <a:pPr algn="l" rtl="0">
            <a:lnSpc>
              <a:spcPts val="900"/>
            </a:lnSpc>
          </a:pPr>
          <a:r>
            <a:rPr kumimoji="1" lang="ja-JP" altLang="en-US" sz="900" b="0" i="0" u="none" strike="noStrike" baseline="0">
              <a:solidFill>
                <a:srgbClr val="000000"/>
              </a:solidFill>
              <a:latin typeface="ＭＳ Ｐゴシック"/>
              <a:ea typeface="ＭＳ Ｐゴシック"/>
            </a:rPr>
            <a:t>有りの場合、登録番号を記載してください</a:t>
          </a:r>
        </a:p>
      </xdr:txBody>
    </xdr:sp>
    <xdr:clientData/>
  </xdr:twoCellAnchor>
  <xdr:twoCellAnchor>
    <xdr:from>
      <xdr:col>10</xdr:col>
      <xdr:colOff>2673302</xdr:colOff>
      <xdr:row>22</xdr:row>
      <xdr:rowOff>0</xdr:rowOff>
    </xdr:from>
    <xdr:to>
      <xdr:col>12</xdr:col>
      <xdr:colOff>357187</xdr:colOff>
      <xdr:row>37</xdr:row>
      <xdr:rowOff>273843</xdr:rowOff>
    </xdr:to>
    <xdr:sp macro="" textlink="">
      <xdr:nvSpPr>
        <xdr:cNvPr id="20" name="四角形吹き出し 96">
          <a:extLst>
            <a:ext uri="{FF2B5EF4-FFF2-40B4-BE49-F238E27FC236}">
              <a16:creationId xmlns:a16="http://schemas.microsoft.com/office/drawing/2014/main" id="{00000000-0008-0000-0100-000014000000}"/>
            </a:ext>
          </a:extLst>
        </xdr:cNvPr>
        <xdr:cNvSpPr/>
      </xdr:nvSpPr>
      <xdr:spPr bwMode="auto">
        <a:xfrm>
          <a:off x="11317240" y="5691188"/>
          <a:ext cx="1589135" cy="523874"/>
        </a:xfrm>
        <a:prstGeom prst="wedgeRectCallout">
          <a:avLst>
            <a:gd name="adj1" fmla="val -83601"/>
            <a:gd name="adj2" fmla="val -12133"/>
          </a:avLst>
        </a:prstGeom>
        <a:solidFill>
          <a:srgbClr val="FFFFFF"/>
        </a:solidFill>
        <a:ln w="12700" algn="ctr">
          <a:solidFill>
            <a:srgbClr val="000000"/>
          </a:solidFill>
          <a:round/>
          <a:headEnd/>
          <a:tailEnd/>
        </a:ln>
      </xdr:spPr>
      <xdr:txBody>
        <a:bodyPr vertOverflow="clip" horzOverflow="clip" wrap="square" lIns="27432" tIns="18288" rIns="27432" bIns="18288" rtlCol="0" anchor="ctr" upright="1">
          <a:noAutofit/>
        </a:bodyPr>
        <a:lstStyle/>
        <a:p>
          <a:pPr algn="l" rtl="0">
            <a:lnSpc>
              <a:spcPts val="800"/>
            </a:lnSpc>
          </a:pPr>
          <a:r>
            <a:rPr kumimoji="1" lang="ja-JP" altLang="en-US" sz="900" b="0" i="0" u="none" strike="noStrike" baseline="0">
              <a:solidFill>
                <a:srgbClr val="000000"/>
              </a:solidFill>
              <a:latin typeface="ＭＳ Ｐゴシック"/>
              <a:ea typeface="ＭＳ Ｐゴシック"/>
            </a:rPr>
            <a:t>競争参加資格要件における所在地を記載してください</a:t>
          </a:r>
        </a:p>
      </xdr:txBody>
    </xdr:sp>
    <xdr:clientData/>
  </xdr:twoCellAnchor>
  <xdr:twoCellAnchor>
    <xdr:from>
      <xdr:col>10</xdr:col>
      <xdr:colOff>2838450</xdr:colOff>
      <xdr:row>41</xdr:row>
      <xdr:rowOff>50007</xdr:rowOff>
    </xdr:from>
    <xdr:to>
      <xdr:col>12</xdr:col>
      <xdr:colOff>261937</xdr:colOff>
      <xdr:row>41</xdr:row>
      <xdr:rowOff>605632</xdr:rowOff>
    </xdr:to>
    <xdr:sp macro="" textlink="">
      <xdr:nvSpPr>
        <xdr:cNvPr id="28" name="四角形吹き出し 55">
          <a:extLst>
            <a:ext uri="{FF2B5EF4-FFF2-40B4-BE49-F238E27FC236}">
              <a16:creationId xmlns:a16="http://schemas.microsoft.com/office/drawing/2014/main" id="{00000000-0008-0000-0100-00001C000000}"/>
            </a:ext>
          </a:extLst>
        </xdr:cNvPr>
        <xdr:cNvSpPr/>
      </xdr:nvSpPr>
      <xdr:spPr bwMode="auto">
        <a:xfrm>
          <a:off x="11482388" y="29684663"/>
          <a:ext cx="1328737" cy="555625"/>
        </a:xfrm>
        <a:prstGeom prst="wedgeRectCallout">
          <a:avLst>
            <a:gd name="adj1" fmla="val -96339"/>
            <a:gd name="adj2" fmla="val 35938"/>
          </a:avLst>
        </a:prstGeom>
        <a:solidFill>
          <a:srgbClr val="FFFFFF"/>
        </a:solidFill>
        <a:ln w="12700" algn="ctr">
          <a:solidFill>
            <a:srgbClr val="000000"/>
          </a:solidFill>
          <a:round/>
          <a:headEnd/>
          <a:tailEnd/>
        </a:ln>
      </xdr:spPr>
      <xdr:txBody>
        <a:bodyPr vertOverflow="clip" horzOverflow="clip" wrap="square" lIns="27432" tIns="18288" rIns="27432" bIns="18288" rtlCol="0" anchor="ctr" upright="1">
          <a:noAutofit/>
        </a:bodyPr>
        <a:lstStyle/>
        <a:p>
          <a:pPr algn="l" rtl="0">
            <a:lnSpc>
              <a:spcPts val="900"/>
            </a:lnSpc>
          </a:pPr>
          <a:r>
            <a:rPr kumimoji="1" lang="ja-JP" altLang="en-US" sz="900" b="0" i="0" u="none" strike="noStrike" baseline="0">
              <a:solidFill>
                <a:srgbClr val="000000"/>
              </a:solidFill>
              <a:latin typeface="ＭＳ Ｐゴシック"/>
              <a:ea typeface="ＭＳ Ｐゴシック"/>
            </a:rPr>
            <a:t>記載しないでください</a:t>
          </a:r>
        </a:p>
      </xdr:txBody>
    </xdr:sp>
    <xdr:clientData/>
  </xdr:twoCellAnchor>
  <xdr:twoCellAnchor>
    <xdr:from>
      <xdr:col>10</xdr:col>
      <xdr:colOff>2821781</xdr:colOff>
      <xdr:row>40</xdr:row>
      <xdr:rowOff>35719</xdr:rowOff>
    </xdr:from>
    <xdr:to>
      <xdr:col>12</xdr:col>
      <xdr:colOff>281034</xdr:colOff>
      <xdr:row>40</xdr:row>
      <xdr:rowOff>385295</xdr:rowOff>
    </xdr:to>
    <xdr:sp macro="" textlink="">
      <xdr:nvSpPr>
        <xdr:cNvPr id="45" name="四角形吹き出し 76">
          <a:extLst>
            <a:ext uri="{FF2B5EF4-FFF2-40B4-BE49-F238E27FC236}">
              <a16:creationId xmlns:a16="http://schemas.microsoft.com/office/drawing/2014/main" id="{00000000-0008-0000-0100-00002D000000}"/>
            </a:ext>
          </a:extLst>
        </xdr:cNvPr>
        <xdr:cNvSpPr/>
      </xdr:nvSpPr>
      <xdr:spPr bwMode="auto">
        <a:xfrm>
          <a:off x="11346656" y="28074938"/>
          <a:ext cx="1364503" cy="349576"/>
        </a:xfrm>
        <a:prstGeom prst="wedgeRectCallout">
          <a:avLst>
            <a:gd name="adj1" fmla="val -81132"/>
            <a:gd name="adj2" fmla="val 33884"/>
          </a:avLst>
        </a:prstGeom>
        <a:solidFill>
          <a:srgbClr val="FFFFFF"/>
        </a:solidFill>
        <a:ln w="12700" algn="ctr">
          <a:solidFill>
            <a:srgbClr val="000000"/>
          </a:solidFill>
          <a:round/>
          <a:headEnd/>
          <a:tailEnd/>
        </a:ln>
      </xdr:spPr>
      <xdr:txBody>
        <a:bodyPr vertOverflow="clip" horzOverflow="clip" wrap="square" lIns="27432" tIns="18288" rIns="27432" bIns="18288" rtlCol="0" anchor="ctr" upright="1">
          <a:noAutofit/>
        </a:bodyPr>
        <a:lstStyle/>
        <a:p>
          <a:pPr algn="l" rtl="0">
            <a:lnSpc>
              <a:spcPts val="900"/>
            </a:lnSpc>
          </a:pPr>
          <a:r>
            <a:rPr kumimoji="1" lang="ja-JP" altLang="en-US" sz="900" b="0" i="0" u="none" strike="noStrike" baseline="0">
              <a:solidFill>
                <a:srgbClr val="000000"/>
              </a:solidFill>
              <a:latin typeface="ＭＳ Ｐゴシック"/>
              <a:ea typeface="ＭＳ Ｐゴシック"/>
            </a:rPr>
            <a:t>申請した工事内容により選択してください</a:t>
          </a:r>
        </a:p>
      </xdr:txBody>
    </xdr:sp>
    <xdr:clientData/>
  </xdr:twoCellAnchor>
  <xdr:twoCellAnchor>
    <xdr:from>
      <xdr:col>10</xdr:col>
      <xdr:colOff>2928937</xdr:colOff>
      <xdr:row>43</xdr:row>
      <xdr:rowOff>83343</xdr:rowOff>
    </xdr:from>
    <xdr:to>
      <xdr:col>13</xdr:col>
      <xdr:colOff>126252</xdr:colOff>
      <xdr:row>44</xdr:row>
      <xdr:rowOff>333374</xdr:rowOff>
    </xdr:to>
    <xdr:sp macro="" textlink="">
      <xdr:nvSpPr>
        <xdr:cNvPr id="46" name="四角形吹き出し 76">
          <a:extLst>
            <a:ext uri="{FF2B5EF4-FFF2-40B4-BE49-F238E27FC236}">
              <a16:creationId xmlns:a16="http://schemas.microsoft.com/office/drawing/2014/main" id="{00000000-0008-0000-0100-00002E000000}"/>
            </a:ext>
          </a:extLst>
        </xdr:cNvPr>
        <xdr:cNvSpPr/>
      </xdr:nvSpPr>
      <xdr:spPr bwMode="auto">
        <a:xfrm>
          <a:off x="11572875" y="19264312"/>
          <a:ext cx="1531190" cy="571500"/>
        </a:xfrm>
        <a:prstGeom prst="wedgeRectCallout">
          <a:avLst>
            <a:gd name="adj1" fmla="val -75897"/>
            <a:gd name="adj2" fmla="val -44452"/>
          </a:avLst>
        </a:prstGeom>
        <a:solidFill>
          <a:srgbClr val="FFFFFF"/>
        </a:solidFill>
        <a:ln w="12700" algn="ctr">
          <a:solidFill>
            <a:srgbClr val="000000"/>
          </a:solidFill>
          <a:round/>
          <a:headEnd/>
          <a:tailEnd/>
        </a:ln>
      </xdr:spPr>
      <xdr:txBody>
        <a:bodyPr vertOverflow="clip" horzOverflow="clip" wrap="square" lIns="27432" tIns="18288" rIns="27432" bIns="18288" rtlCol="0" anchor="ctr" upright="1">
          <a:noAutofit/>
        </a:bodyPr>
        <a:lstStyle/>
        <a:p>
          <a:pPr algn="l" rtl="0">
            <a:lnSpc>
              <a:spcPts val="900"/>
            </a:lnSpc>
          </a:pPr>
          <a:r>
            <a:rPr kumimoji="1" lang="ja-JP" altLang="en-US" sz="900" b="0" i="0" u="none" strike="noStrike" baseline="0">
              <a:solidFill>
                <a:srgbClr val="000000"/>
              </a:solidFill>
              <a:latin typeface="ＭＳ Ｐゴシック"/>
              <a:ea typeface="ＭＳ Ｐゴシック"/>
            </a:rPr>
            <a:t>指定年度以降に協定に基づく活動実績がある場合に記載してください</a:t>
          </a:r>
        </a:p>
      </xdr:txBody>
    </xdr:sp>
    <xdr:clientData/>
  </xdr:twoCellAnchor>
  <xdr:twoCellAnchor>
    <xdr:from>
      <xdr:col>10</xdr:col>
      <xdr:colOff>2702719</xdr:colOff>
      <xdr:row>45</xdr:row>
      <xdr:rowOff>238126</xdr:rowOff>
    </xdr:from>
    <xdr:to>
      <xdr:col>12</xdr:col>
      <xdr:colOff>376285</xdr:colOff>
      <xdr:row>47</xdr:row>
      <xdr:rowOff>166687</xdr:rowOff>
    </xdr:to>
    <xdr:sp macro="" textlink="">
      <xdr:nvSpPr>
        <xdr:cNvPr id="47" name="四角形吹き出し 76">
          <a:extLst>
            <a:ext uri="{FF2B5EF4-FFF2-40B4-BE49-F238E27FC236}">
              <a16:creationId xmlns:a16="http://schemas.microsoft.com/office/drawing/2014/main" id="{00000000-0008-0000-0100-00002F000000}"/>
            </a:ext>
          </a:extLst>
        </xdr:cNvPr>
        <xdr:cNvSpPr/>
      </xdr:nvSpPr>
      <xdr:spPr bwMode="auto">
        <a:xfrm>
          <a:off x="11227594" y="41755220"/>
          <a:ext cx="1578816" cy="488155"/>
        </a:xfrm>
        <a:prstGeom prst="wedgeRectCallout">
          <a:avLst>
            <a:gd name="adj1" fmla="val -100448"/>
            <a:gd name="adj2" fmla="val 37824"/>
          </a:avLst>
        </a:prstGeom>
        <a:solidFill>
          <a:srgbClr val="FFFFFF"/>
        </a:solidFill>
        <a:ln w="12700" algn="ctr">
          <a:solidFill>
            <a:srgbClr val="000000"/>
          </a:solidFill>
          <a:round/>
          <a:headEnd/>
          <a:tailEnd/>
        </a:ln>
      </xdr:spPr>
      <xdr:txBody>
        <a:bodyPr vertOverflow="clip" horzOverflow="clip" wrap="square" lIns="27432" tIns="18288" rIns="27432" bIns="18288" rtlCol="0" anchor="ctr" upright="1">
          <a:noAutofit/>
        </a:bodyPr>
        <a:lstStyle/>
        <a:p>
          <a:pPr algn="l" rtl="0">
            <a:lnSpc>
              <a:spcPts val="900"/>
            </a:lnSpc>
          </a:pPr>
          <a:r>
            <a:rPr kumimoji="1" lang="ja-JP" altLang="en-US" sz="900" b="0" i="0" u="none" strike="noStrike" baseline="0">
              <a:solidFill>
                <a:srgbClr val="000000"/>
              </a:solidFill>
              <a:latin typeface="ＭＳ Ｐゴシック"/>
              <a:ea typeface="ＭＳ Ｐゴシック"/>
            </a:rPr>
            <a:t>対象年度に直接協定（協会等の締結は除く）締結ししている場合に記載してください</a:t>
          </a:r>
        </a:p>
      </xdr:txBody>
    </xdr:sp>
    <xdr:clientData/>
  </xdr:twoCellAnchor>
  <xdr:twoCellAnchor>
    <xdr:from>
      <xdr:col>13</xdr:col>
      <xdr:colOff>3059206</xdr:colOff>
      <xdr:row>0</xdr:row>
      <xdr:rowOff>67235</xdr:rowOff>
    </xdr:from>
    <xdr:to>
      <xdr:col>15</xdr:col>
      <xdr:colOff>336177</xdr:colOff>
      <xdr:row>1</xdr:row>
      <xdr:rowOff>257735</xdr:rowOff>
    </xdr:to>
    <xdr:sp macro="" textlink="">
      <xdr:nvSpPr>
        <xdr:cNvPr id="2" name="テキスト ボックス 1">
          <a:extLst>
            <a:ext uri="{FF2B5EF4-FFF2-40B4-BE49-F238E27FC236}">
              <a16:creationId xmlns:a16="http://schemas.microsoft.com/office/drawing/2014/main" id="{BE9DE51F-7778-43F8-9808-1690B478A567}"/>
            </a:ext>
          </a:extLst>
        </xdr:cNvPr>
        <xdr:cNvSpPr txBox="1"/>
      </xdr:nvSpPr>
      <xdr:spPr>
        <a:xfrm>
          <a:off x="16831235" y="67235"/>
          <a:ext cx="1176618" cy="504265"/>
        </a:xfrm>
        <a:prstGeom prst="rect">
          <a:avLst/>
        </a:prstGeom>
        <a:solidFill>
          <a:srgbClr val="FF33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ピンク着色の箇所は選択未入力です。確認してください。</a:t>
          </a:r>
        </a:p>
      </xdr:txBody>
    </xdr:sp>
    <xdr:clientData fPrintsWithSheet="0"/>
  </xdr:twoCellAnchor>
  <xdr:twoCellAnchor>
    <xdr:from>
      <xdr:col>10</xdr:col>
      <xdr:colOff>3083719</xdr:colOff>
      <xdr:row>52</xdr:row>
      <xdr:rowOff>59530</xdr:rowOff>
    </xdr:from>
    <xdr:to>
      <xdr:col>12</xdr:col>
      <xdr:colOff>285750</xdr:colOff>
      <xdr:row>55</xdr:row>
      <xdr:rowOff>297655</xdr:rowOff>
    </xdr:to>
    <xdr:sp macro="" textlink="">
      <xdr:nvSpPr>
        <xdr:cNvPr id="22" name="四角形吹き出し 97">
          <a:extLst>
            <a:ext uri="{FF2B5EF4-FFF2-40B4-BE49-F238E27FC236}">
              <a16:creationId xmlns:a16="http://schemas.microsoft.com/office/drawing/2014/main" id="{26696DC1-966F-47BA-B62F-69C6C95B7A71}"/>
            </a:ext>
          </a:extLst>
        </xdr:cNvPr>
        <xdr:cNvSpPr/>
      </xdr:nvSpPr>
      <xdr:spPr bwMode="auto">
        <a:xfrm>
          <a:off x="13132594" y="15042355"/>
          <a:ext cx="1107281" cy="981075"/>
        </a:xfrm>
        <a:prstGeom prst="wedgeRectCallout">
          <a:avLst>
            <a:gd name="adj1" fmla="val -48527"/>
            <a:gd name="adj2" fmla="val 18040"/>
          </a:avLst>
        </a:prstGeom>
        <a:solidFill>
          <a:srgbClr val="FFFFFF"/>
        </a:solidFill>
        <a:ln w="12700" algn="ctr">
          <a:solidFill>
            <a:srgbClr val="000000"/>
          </a:solidFill>
          <a:round/>
          <a:headEnd/>
          <a:tailEnd/>
        </a:ln>
      </xdr:spPr>
      <xdr:txBody>
        <a:bodyPr vertOverflow="clip" horzOverflow="clip" wrap="square" lIns="27432" tIns="18288" rIns="27432" bIns="18288" rtlCol="0" anchor="ctr" upright="1">
          <a:noAutofit/>
        </a:bodyPr>
        <a:lstStyle/>
        <a:p>
          <a:pPr algn="l" rtl="0">
            <a:lnSpc>
              <a:spcPts val="900"/>
            </a:lnSpc>
          </a:pPr>
          <a:r>
            <a:rPr kumimoji="1" lang="ja-JP" altLang="en-US" sz="900" b="0" i="0" u="none" strike="noStrike" baseline="0">
              <a:solidFill>
                <a:srgbClr val="000000"/>
              </a:solidFill>
              <a:latin typeface="ＭＳ Ｐゴシック"/>
              <a:ea typeface="ＭＳ Ｐゴシック"/>
            </a:rPr>
            <a:t>指定地域内におけて、指定年度以降に完成し、かつ最終契約金額が指定金額以上の工事を記載してください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algn="ctr">
          <a:solidFill>
            <a:srgbClr val="FF0000"/>
          </a:solidFill>
          <a:miter lim="800000"/>
          <a:headEnd/>
          <a:tailEnd/>
        </a:ln>
      </a:spPr>
      <a:bodyPr wrap="none" lIns="36000" tIns="36000" rIns="36000" bIns="36000" rtlCol="0" anchor="ctr" upright="1">
        <a:spAutoFit/>
      </a:bodyPr>
      <a:lstStyle>
        <a:defPPr algn="ctr" rtl="0">
          <a:defRPr kumimoji="1" sz="1000" b="0" i="0" strike="noStrike">
            <a:solidFill>
              <a:srgbClr val="FF0000"/>
            </a:solidFill>
            <a:latin typeface="ＭＳ Ｐゴシック"/>
            <a:ea typeface="ＭＳ Ｐゴシック"/>
          </a:defRPr>
        </a:defPPr>
      </a:lst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filterMode="1">
    <pageSetUpPr fitToPage="1"/>
  </sheetPr>
  <dimension ref="A1:AN178"/>
  <sheetViews>
    <sheetView showGridLines="0" tabSelected="1" view="pageBreakPreview" topLeftCell="E1" zoomScale="80" zoomScaleNormal="100" zoomScaleSheetLayoutView="80" workbookViewId="0">
      <selection activeCell="N11" sqref="N11"/>
    </sheetView>
  </sheetViews>
  <sheetFormatPr defaultRowHeight="13.5"/>
  <cols>
    <col min="1" max="1" width="2.75" style="190" hidden="1" customWidth="1"/>
    <col min="2" max="2" width="8.125" style="253" hidden="1" customWidth="1"/>
    <col min="3" max="3" width="3.375" style="253" hidden="1" customWidth="1"/>
    <col min="4" max="4" width="4.25" style="254" hidden="1" customWidth="1"/>
    <col min="5" max="5" width="4.625" style="254" customWidth="1"/>
    <col min="6" max="6" width="29.625" style="255" customWidth="1"/>
    <col min="7" max="7" width="6.25" style="256" customWidth="1"/>
    <col min="8" max="8" width="31.625" style="191" customWidth="1"/>
    <col min="9" max="9" width="35.625" style="255" customWidth="1"/>
    <col min="10" max="10" width="5.625" style="257" customWidth="1"/>
    <col min="11" max="11" width="45.625" style="257" customWidth="1"/>
    <col min="12" max="13" width="5.625" style="257" customWidth="1"/>
    <col min="14" max="14" width="45.625" style="256" customWidth="1"/>
    <col min="15" max="15" width="5.625" style="254" customWidth="1"/>
    <col min="16" max="16" width="5.625" style="257" customWidth="1"/>
    <col min="17" max="16384" width="9" style="258"/>
  </cols>
  <sheetData>
    <row r="1" spans="1:40" s="190" customFormat="1" ht="24.75" customHeight="1">
      <c r="A1" s="187"/>
      <c r="B1" s="188"/>
      <c r="C1" s="187"/>
      <c r="D1" s="189"/>
      <c r="E1" s="32" t="s">
        <v>75</v>
      </c>
      <c r="G1" s="33"/>
      <c r="H1" s="191"/>
      <c r="I1" s="191"/>
      <c r="J1" s="192"/>
      <c r="K1" s="192"/>
      <c r="L1" s="192"/>
      <c r="M1" s="192"/>
      <c r="N1" s="191"/>
      <c r="O1" s="191"/>
      <c r="P1" s="192"/>
      <c r="Q1" s="187"/>
      <c r="R1" s="187"/>
      <c r="S1" s="187"/>
      <c r="T1" s="187"/>
      <c r="U1" s="187"/>
      <c r="V1" s="187"/>
      <c r="W1" s="187"/>
      <c r="X1" s="187"/>
      <c r="Y1" s="187"/>
      <c r="Z1" s="187"/>
      <c r="AA1" s="187"/>
      <c r="AB1" s="187"/>
      <c r="AC1" s="187"/>
      <c r="AD1" s="187"/>
      <c r="AE1" s="187"/>
      <c r="AF1" s="187"/>
      <c r="AG1" s="187"/>
      <c r="AH1" s="187"/>
      <c r="AI1" s="187"/>
      <c r="AJ1" s="187"/>
      <c r="AK1" s="187"/>
      <c r="AL1" s="187"/>
      <c r="AM1" s="187"/>
      <c r="AN1" s="187"/>
    </row>
    <row r="2" spans="1:40" s="190" customFormat="1" ht="24.95" customHeight="1" thickBot="1">
      <c r="A2" s="187"/>
      <c r="B2" s="188"/>
      <c r="C2" s="187"/>
      <c r="D2" s="189"/>
      <c r="E2" s="328" t="s">
        <v>172</v>
      </c>
      <c r="G2" s="34"/>
      <c r="H2" s="34"/>
      <c r="J2" s="193"/>
      <c r="K2" s="193"/>
      <c r="L2" s="193"/>
      <c r="M2" s="193"/>
      <c r="N2" s="191"/>
      <c r="O2" s="191"/>
      <c r="P2" s="192"/>
      <c r="Q2" s="187"/>
      <c r="R2" s="187"/>
      <c r="S2" s="187"/>
      <c r="T2" s="187"/>
      <c r="U2" s="187"/>
      <c r="V2" s="187"/>
      <c r="W2" s="187"/>
      <c r="X2" s="187"/>
      <c r="Y2" s="187"/>
      <c r="Z2" s="187"/>
      <c r="AA2" s="187"/>
      <c r="AB2" s="187"/>
      <c r="AC2" s="187"/>
      <c r="AD2" s="187"/>
      <c r="AE2" s="187"/>
      <c r="AF2" s="187"/>
      <c r="AG2" s="187"/>
      <c r="AH2" s="187"/>
      <c r="AI2" s="187"/>
      <c r="AJ2" s="187"/>
      <c r="AK2" s="187"/>
      <c r="AL2" s="187"/>
      <c r="AM2" s="187"/>
      <c r="AN2" s="187"/>
    </row>
    <row r="3" spans="1:40" s="38" customFormat="1" ht="20.100000000000001" customHeight="1">
      <c r="A3" s="35"/>
      <c r="B3" s="36" t="s">
        <v>30</v>
      </c>
      <c r="C3" s="37" t="s">
        <v>8</v>
      </c>
      <c r="D3" s="361" t="s">
        <v>54</v>
      </c>
      <c r="E3" s="384" t="s">
        <v>52</v>
      </c>
      <c r="F3" s="385"/>
      <c r="G3" s="385"/>
      <c r="H3" s="386"/>
      <c r="I3" s="377" t="s">
        <v>53</v>
      </c>
      <c r="J3" s="390" t="s">
        <v>3</v>
      </c>
      <c r="K3" s="379" t="s">
        <v>86</v>
      </c>
      <c r="L3" s="373"/>
      <c r="M3" s="375" t="s">
        <v>103</v>
      </c>
      <c r="N3" s="146" t="s">
        <v>31</v>
      </c>
      <c r="O3" s="148" t="s">
        <v>10</v>
      </c>
      <c r="P3" s="3"/>
      <c r="Q3" s="127"/>
      <c r="R3" s="127"/>
      <c r="S3" s="127"/>
      <c r="T3" s="127"/>
      <c r="U3" s="127"/>
      <c r="V3" s="127"/>
      <c r="W3" s="127"/>
      <c r="X3" s="127"/>
      <c r="Y3" s="127"/>
      <c r="Z3" s="127"/>
      <c r="AA3" s="127"/>
      <c r="AB3" s="127"/>
      <c r="AC3" s="127"/>
      <c r="AD3" s="127"/>
      <c r="AE3" s="127"/>
      <c r="AF3" s="127"/>
      <c r="AG3" s="127"/>
      <c r="AH3" s="127"/>
      <c r="AI3" s="127"/>
      <c r="AJ3" s="127"/>
      <c r="AK3" s="127"/>
      <c r="AL3" s="127"/>
      <c r="AM3" s="127"/>
      <c r="AN3" s="127"/>
    </row>
    <row r="4" spans="1:40" s="194" customFormat="1" ht="15" customHeight="1" thickBot="1">
      <c r="A4" s="39" t="s">
        <v>61</v>
      </c>
      <c r="B4" s="36" t="s">
        <v>10</v>
      </c>
      <c r="C4" s="37"/>
      <c r="D4" s="362"/>
      <c r="E4" s="387"/>
      <c r="F4" s="388"/>
      <c r="G4" s="388"/>
      <c r="H4" s="389"/>
      <c r="I4" s="378"/>
      <c r="J4" s="391"/>
      <c r="K4" s="380"/>
      <c r="L4" s="374"/>
      <c r="M4" s="376"/>
      <c r="N4" s="147" t="s">
        <v>64</v>
      </c>
      <c r="O4" s="40" t="s">
        <v>4</v>
      </c>
      <c r="P4" s="41" t="s">
        <v>25</v>
      </c>
      <c r="Q4" s="185"/>
      <c r="R4" s="185"/>
      <c r="S4" s="185"/>
      <c r="T4" s="185"/>
      <c r="U4" s="185"/>
      <c r="V4" s="185"/>
      <c r="W4" s="185"/>
      <c r="X4" s="185"/>
      <c r="Y4" s="185"/>
      <c r="Z4" s="185"/>
      <c r="AA4" s="185"/>
      <c r="AB4" s="185"/>
      <c r="AC4" s="185"/>
      <c r="AD4" s="185"/>
      <c r="AE4" s="185"/>
      <c r="AF4" s="185"/>
      <c r="AG4" s="185"/>
      <c r="AH4" s="185"/>
      <c r="AI4" s="185"/>
      <c r="AJ4" s="185"/>
      <c r="AK4" s="185"/>
      <c r="AL4" s="185"/>
      <c r="AM4" s="185"/>
      <c r="AN4" s="185"/>
    </row>
    <row r="5" spans="1:40" s="50" customFormat="1" ht="30" customHeight="1">
      <c r="A5" s="42"/>
      <c r="B5" s="43"/>
      <c r="C5" s="10"/>
      <c r="D5" s="195"/>
      <c r="E5" s="44" t="s">
        <v>133</v>
      </c>
      <c r="F5" s="64"/>
      <c r="G5" s="45"/>
      <c r="H5" s="45"/>
      <c r="I5" s="45"/>
      <c r="J5" s="46"/>
      <c r="K5" s="2"/>
      <c r="L5" s="102"/>
      <c r="M5" s="6"/>
      <c r="N5" s="2"/>
      <c r="O5" s="2"/>
      <c r="P5" s="6"/>
      <c r="Q5" s="35"/>
      <c r="R5" s="35"/>
      <c r="S5" s="35"/>
      <c r="T5" s="35"/>
      <c r="U5" s="35"/>
      <c r="V5" s="35"/>
      <c r="W5" s="35"/>
      <c r="X5" s="35"/>
      <c r="Y5" s="35"/>
      <c r="Z5" s="35"/>
      <c r="AA5" s="35"/>
      <c r="AB5" s="35"/>
      <c r="AC5" s="35"/>
      <c r="AD5" s="35"/>
      <c r="AE5" s="35"/>
      <c r="AF5" s="35"/>
      <c r="AG5" s="35"/>
      <c r="AH5" s="35"/>
      <c r="AI5" s="35"/>
      <c r="AJ5" s="35"/>
      <c r="AK5" s="35"/>
      <c r="AL5" s="35"/>
      <c r="AM5" s="35"/>
      <c r="AN5" s="35"/>
    </row>
    <row r="6" spans="1:40" s="194" customFormat="1" ht="20.100000000000001" customHeight="1">
      <c r="A6" s="42"/>
      <c r="B6" s="43"/>
      <c r="C6" s="10"/>
      <c r="D6" s="150" t="s">
        <v>7</v>
      </c>
      <c r="E6" s="138" t="s">
        <v>49</v>
      </c>
      <c r="F6" s="196"/>
      <c r="G6" s="139"/>
      <c r="H6" s="140"/>
      <c r="I6" s="140"/>
      <c r="J6" s="145"/>
      <c r="K6" s="312" t="s">
        <v>87</v>
      </c>
      <c r="L6" s="14" t="s">
        <v>70</v>
      </c>
      <c r="M6" s="5"/>
      <c r="N6" s="21" t="s">
        <v>71</v>
      </c>
      <c r="O6" s="14" t="s">
        <v>70</v>
      </c>
      <c r="P6" s="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row>
    <row r="7" spans="1:40" s="194" customFormat="1" ht="20.100000000000001" customHeight="1">
      <c r="A7" s="42"/>
      <c r="B7" s="43"/>
      <c r="C7" s="10"/>
      <c r="D7" s="150" t="s">
        <v>7</v>
      </c>
      <c r="E7" s="138" t="s">
        <v>63</v>
      </c>
      <c r="F7" s="141"/>
      <c r="G7" s="141"/>
      <c r="H7" s="67"/>
      <c r="I7" s="329" t="s">
        <v>167</v>
      </c>
      <c r="J7" s="145"/>
      <c r="K7" s="312" t="s">
        <v>88</v>
      </c>
      <c r="L7" s="12"/>
      <c r="M7" s="7"/>
      <c r="N7" s="21" t="s">
        <v>71</v>
      </c>
      <c r="O7" s="12"/>
      <c r="P7" s="7"/>
      <c r="Q7" s="185"/>
      <c r="R7" s="185"/>
      <c r="S7" s="185"/>
      <c r="T7" s="185"/>
      <c r="U7" s="185"/>
      <c r="V7" s="185"/>
      <c r="W7" s="185"/>
      <c r="X7" s="185"/>
      <c r="Y7" s="185"/>
      <c r="Z7" s="185"/>
      <c r="AA7" s="185"/>
      <c r="AB7" s="185"/>
      <c r="AC7" s="185"/>
      <c r="AD7" s="185"/>
      <c r="AE7" s="185"/>
      <c r="AF7" s="185"/>
      <c r="AG7" s="185"/>
      <c r="AH7" s="185"/>
      <c r="AI7" s="185"/>
      <c r="AJ7" s="185"/>
      <c r="AK7" s="185"/>
      <c r="AL7" s="185"/>
      <c r="AM7" s="185"/>
      <c r="AN7" s="185"/>
    </row>
    <row r="8" spans="1:40" s="194" customFormat="1" ht="20.100000000000001" customHeight="1">
      <c r="A8" s="42"/>
      <c r="B8" s="43"/>
      <c r="C8" s="10"/>
      <c r="D8" s="150" t="s">
        <v>7</v>
      </c>
      <c r="E8" s="138" t="s">
        <v>50</v>
      </c>
      <c r="F8" s="196"/>
      <c r="G8" s="139"/>
      <c r="H8" s="140"/>
      <c r="I8" s="183"/>
      <c r="J8" s="145"/>
      <c r="K8" s="312" t="s">
        <v>87</v>
      </c>
      <c r="L8" s="12"/>
      <c r="M8" s="7"/>
      <c r="N8" s="21" t="s">
        <v>71</v>
      </c>
      <c r="O8" s="12"/>
      <c r="P8" s="7"/>
      <c r="Q8" s="185"/>
      <c r="R8" s="185"/>
      <c r="S8" s="185"/>
      <c r="T8" s="185"/>
      <c r="U8" s="185"/>
      <c r="V8" s="185"/>
      <c r="W8" s="185"/>
      <c r="X8" s="185"/>
      <c r="Y8" s="185"/>
      <c r="Z8" s="185"/>
      <c r="AA8" s="185"/>
      <c r="AB8" s="185"/>
      <c r="AC8" s="185"/>
      <c r="AD8" s="185"/>
      <c r="AE8" s="185"/>
      <c r="AF8" s="185"/>
      <c r="AG8" s="185"/>
      <c r="AH8" s="185"/>
      <c r="AI8" s="185"/>
      <c r="AJ8" s="185"/>
      <c r="AK8" s="185"/>
      <c r="AL8" s="185"/>
      <c r="AM8" s="185"/>
      <c r="AN8" s="185"/>
    </row>
    <row r="9" spans="1:40" s="50" customFormat="1" ht="20.100000000000001" customHeight="1">
      <c r="A9" s="42"/>
      <c r="B9" s="43"/>
      <c r="C9" s="10" t="s">
        <v>9</v>
      </c>
      <c r="D9" s="150" t="s">
        <v>7</v>
      </c>
      <c r="E9" s="47" t="s">
        <v>35</v>
      </c>
      <c r="F9" s="325"/>
      <c r="G9" s="348" t="s">
        <v>120</v>
      </c>
      <c r="H9" s="48" t="s">
        <v>11</v>
      </c>
      <c r="I9" s="56"/>
      <c r="J9" s="57"/>
      <c r="K9" s="166" t="s">
        <v>89</v>
      </c>
      <c r="L9" s="12"/>
      <c r="M9" s="7"/>
      <c r="N9" s="22"/>
      <c r="O9" s="12"/>
      <c r="P9" s="7"/>
      <c r="Q9" s="35"/>
      <c r="R9" s="35"/>
      <c r="S9" s="35"/>
      <c r="T9" s="35"/>
      <c r="U9" s="35"/>
      <c r="V9" s="35"/>
      <c r="W9" s="35"/>
      <c r="X9" s="35"/>
      <c r="Y9" s="35"/>
      <c r="Z9" s="35"/>
      <c r="AA9" s="35"/>
      <c r="AB9" s="35"/>
      <c r="AC9" s="35"/>
      <c r="AD9" s="35"/>
      <c r="AE9" s="35"/>
      <c r="AF9" s="35"/>
      <c r="AG9" s="35"/>
      <c r="AH9" s="35"/>
      <c r="AI9" s="35"/>
      <c r="AJ9" s="35"/>
      <c r="AK9" s="35"/>
      <c r="AL9" s="35"/>
      <c r="AM9" s="35"/>
      <c r="AN9" s="35"/>
    </row>
    <row r="10" spans="1:40" s="50" customFormat="1" ht="20.100000000000001" customHeight="1">
      <c r="A10" s="42"/>
      <c r="B10" s="43"/>
      <c r="C10" s="10" t="s">
        <v>9</v>
      </c>
      <c r="D10" s="149"/>
      <c r="E10" s="49" t="s">
        <v>34</v>
      </c>
      <c r="G10" s="349"/>
      <c r="H10" s="51" t="s">
        <v>12</v>
      </c>
      <c r="I10" s="58"/>
      <c r="J10" s="59"/>
      <c r="K10" s="167" t="s">
        <v>90</v>
      </c>
      <c r="L10" s="12"/>
      <c r="M10" s="7"/>
      <c r="N10" s="23"/>
      <c r="O10" s="12"/>
      <c r="P10" s="7"/>
      <c r="Q10" s="35"/>
      <c r="R10" s="35"/>
      <c r="S10" s="35"/>
      <c r="T10" s="35"/>
      <c r="U10" s="35"/>
      <c r="V10" s="35"/>
      <c r="W10" s="35"/>
      <c r="X10" s="35"/>
      <c r="Y10" s="35"/>
      <c r="Z10" s="35"/>
      <c r="AA10" s="35"/>
      <c r="AB10" s="35"/>
      <c r="AC10" s="35"/>
      <c r="AD10" s="35"/>
      <c r="AE10" s="35"/>
      <c r="AF10" s="35"/>
      <c r="AG10" s="35"/>
      <c r="AH10" s="35"/>
      <c r="AI10" s="35"/>
      <c r="AJ10" s="35"/>
      <c r="AK10" s="35"/>
      <c r="AL10" s="35"/>
      <c r="AM10" s="35"/>
      <c r="AN10" s="35"/>
    </row>
    <row r="11" spans="1:40" s="194" customFormat="1" ht="20.100000000000001" customHeight="1">
      <c r="A11" s="42"/>
      <c r="B11" s="43"/>
      <c r="C11" s="10" t="s">
        <v>9</v>
      </c>
      <c r="D11" s="149"/>
      <c r="E11" s="363" t="s">
        <v>176</v>
      </c>
      <c r="F11" s="364"/>
      <c r="G11" s="349"/>
      <c r="H11" s="51" t="s">
        <v>13</v>
      </c>
      <c r="I11" s="58"/>
      <c r="J11" s="59"/>
      <c r="K11" s="167" t="s">
        <v>91</v>
      </c>
      <c r="L11" s="12"/>
      <c r="M11" s="7"/>
      <c r="N11" s="23"/>
      <c r="O11" s="12"/>
      <c r="P11" s="7"/>
      <c r="Q11" s="185"/>
      <c r="R11" s="185"/>
      <c r="S11" s="185"/>
      <c r="T11" s="185"/>
      <c r="U11" s="185"/>
      <c r="V11" s="185"/>
      <c r="W11" s="185"/>
      <c r="X11" s="185"/>
      <c r="Y11" s="185"/>
      <c r="Z11" s="185"/>
      <c r="AA11" s="185"/>
      <c r="AB11" s="185"/>
      <c r="AC11" s="185"/>
      <c r="AD11" s="185"/>
      <c r="AE11" s="185"/>
      <c r="AF11" s="185"/>
      <c r="AG11" s="185"/>
      <c r="AH11" s="185"/>
      <c r="AI11" s="185"/>
      <c r="AJ11" s="185"/>
      <c r="AK11" s="185"/>
      <c r="AL11" s="185"/>
      <c r="AM11" s="185"/>
      <c r="AN11" s="185"/>
    </row>
    <row r="12" spans="1:40" s="194" customFormat="1" ht="20.100000000000001" customHeight="1">
      <c r="A12" s="42"/>
      <c r="B12" s="43"/>
      <c r="C12" s="10" t="s">
        <v>9</v>
      </c>
      <c r="D12" s="149"/>
      <c r="E12" s="363"/>
      <c r="F12" s="364"/>
      <c r="G12" s="349"/>
      <c r="H12" s="51" t="s">
        <v>78</v>
      </c>
      <c r="I12" s="58"/>
      <c r="J12" s="59"/>
      <c r="K12" s="167" t="s">
        <v>92</v>
      </c>
      <c r="L12" s="12"/>
      <c r="M12" s="7"/>
      <c r="N12" s="23"/>
      <c r="O12" s="12"/>
      <c r="P12" s="7"/>
      <c r="Q12" s="185"/>
      <c r="R12" s="185"/>
      <c r="S12" s="185"/>
      <c r="T12" s="185"/>
      <c r="U12" s="185"/>
      <c r="V12" s="185"/>
      <c r="W12" s="185"/>
      <c r="X12" s="185"/>
      <c r="Y12" s="185"/>
      <c r="Z12" s="185"/>
      <c r="AA12" s="185"/>
      <c r="AB12" s="185"/>
      <c r="AC12" s="185"/>
      <c r="AD12" s="185"/>
      <c r="AE12" s="185"/>
      <c r="AF12" s="185"/>
      <c r="AG12" s="185"/>
      <c r="AH12" s="185"/>
      <c r="AI12" s="185"/>
      <c r="AJ12" s="185"/>
      <c r="AK12" s="185"/>
      <c r="AL12" s="185"/>
      <c r="AM12" s="185"/>
      <c r="AN12" s="185"/>
    </row>
    <row r="13" spans="1:40" s="194" customFormat="1" ht="20.100000000000001" customHeight="1">
      <c r="A13" s="42"/>
      <c r="B13" s="43"/>
      <c r="C13" s="10" t="s">
        <v>9</v>
      </c>
      <c r="D13" s="149"/>
      <c r="E13" s="365"/>
      <c r="F13" s="364"/>
      <c r="G13" s="349"/>
      <c r="H13" s="51" t="s">
        <v>76</v>
      </c>
      <c r="I13" s="58"/>
      <c r="J13" s="59"/>
      <c r="K13" s="168" t="s">
        <v>93</v>
      </c>
      <c r="L13" s="12"/>
      <c r="M13" s="7"/>
      <c r="N13" s="157" t="s">
        <v>83</v>
      </c>
      <c r="O13" s="12"/>
      <c r="P13" s="7"/>
      <c r="Q13" s="185"/>
      <c r="R13" s="185"/>
      <c r="S13" s="185"/>
      <c r="T13" s="185"/>
      <c r="U13" s="185"/>
      <c r="V13" s="185"/>
      <c r="W13" s="185"/>
      <c r="X13" s="185"/>
      <c r="Y13" s="185"/>
      <c r="Z13" s="185"/>
      <c r="AA13" s="185"/>
      <c r="AB13" s="185"/>
      <c r="AC13" s="185"/>
      <c r="AD13" s="185"/>
      <c r="AE13" s="185"/>
      <c r="AF13" s="185"/>
      <c r="AG13" s="185"/>
      <c r="AH13" s="185"/>
      <c r="AI13" s="185"/>
      <c r="AJ13" s="185"/>
      <c r="AK13" s="185"/>
      <c r="AL13" s="185"/>
      <c r="AM13" s="185"/>
      <c r="AN13" s="185"/>
    </row>
    <row r="14" spans="1:40" s="194" customFormat="1" ht="20.100000000000001" customHeight="1">
      <c r="A14" s="42"/>
      <c r="B14" s="43"/>
      <c r="C14" s="10" t="s">
        <v>9</v>
      </c>
      <c r="D14" s="149"/>
      <c r="E14" s="365"/>
      <c r="F14" s="364"/>
      <c r="G14" s="349"/>
      <c r="H14" s="51" t="s">
        <v>14</v>
      </c>
      <c r="I14" s="58" t="s">
        <v>173</v>
      </c>
      <c r="J14" s="59"/>
      <c r="K14" s="167" t="s">
        <v>108</v>
      </c>
      <c r="L14" s="12"/>
      <c r="M14" s="7"/>
      <c r="N14" s="27" t="s">
        <v>108</v>
      </c>
      <c r="O14" s="12"/>
      <c r="P14" s="7"/>
      <c r="Q14" s="185"/>
      <c r="R14" s="185"/>
      <c r="S14" s="185"/>
      <c r="T14" s="185"/>
      <c r="U14" s="185"/>
      <c r="V14" s="185"/>
      <c r="W14" s="185"/>
      <c r="X14" s="185"/>
      <c r="Y14" s="185"/>
      <c r="Z14" s="185"/>
      <c r="AA14" s="185"/>
      <c r="AB14" s="185"/>
      <c r="AC14" s="185"/>
      <c r="AD14" s="185"/>
      <c r="AE14" s="185"/>
      <c r="AF14" s="185"/>
      <c r="AG14" s="185"/>
      <c r="AH14" s="185"/>
      <c r="AI14" s="185"/>
      <c r="AJ14" s="185"/>
      <c r="AK14" s="185"/>
      <c r="AL14" s="185"/>
      <c r="AM14" s="185"/>
      <c r="AN14" s="185"/>
    </row>
    <row r="15" spans="1:40" s="194" customFormat="1" ht="20.100000000000001" customHeight="1">
      <c r="A15" s="42"/>
      <c r="B15" s="43"/>
      <c r="C15" s="10" t="s">
        <v>9</v>
      </c>
      <c r="D15" s="150" t="s">
        <v>7</v>
      </c>
      <c r="E15" s="365"/>
      <c r="F15" s="364"/>
      <c r="G15" s="349"/>
      <c r="H15" s="51" t="s">
        <v>15</v>
      </c>
      <c r="I15" s="58" t="s">
        <v>55</v>
      </c>
      <c r="J15" s="59"/>
      <c r="K15" s="167" t="s">
        <v>94</v>
      </c>
      <c r="L15" s="12"/>
      <c r="M15" s="7"/>
      <c r="N15" s="178" t="s">
        <v>71</v>
      </c>
      <c r="O15" s="12"/>
      <c r="P15" s="7"/>
      <c r="Q15" s="185"/>
      <c r="R15" s="185"/>
      <c r="S15" s="185"/>
      <c r="T15" s="185"/>
      <c r="U15" s="185"/>
      <c r="V15" s="185"/>
      <c r="W15" s="185"/>
      <c r="X15" s="185"/>
      <c r="Y15" s="185"/>
      <c r="Z15" s="185"/>
      <c r="AA15" s="185"/>
      <c r="AB15" s="185"/>
      <c r="AC15" s="185"/>
      <c r="AD15" s="185"/>
      <c r="AE15" s="185"/>
      <c r="AF15" s="185"/>
      <c r="AG15" s="185"/>
      <c r="AH15" s="185"/>
      <c r="AI15" s="185"/>
      <c r="AJ15" s="185"/>
      <c r="AK15" s="185"/>
      <c r="AL15" s="185"/>
      <c r="AM15" s="185"/>
      <c r="AN15" s="185"/>
    </row>
    <row r="16" spans="1:40" s="194" customFormat="1" ht="20.100000000000001" customHeight="1">
      <c r="A16" s="42"/>
      <c r="B16" s="43"/>
      <c r="C16" s="10" t="s">
        <v>9</v>
      </c>
      <c r="D16" s="149"/>
      <c r="E16" s="365"/>
      <c r="F16" s="364"/>
      <c r="G16" s="349"/>
      <c r="H16" s="51" t="s">
        <v>29</v>
      </c>
      <c r="I16" s="58"/>
      <c r="J16" s="59"/>
      <c r="K16" s="167" t="s">
        <v>95</v>
      </c>
      <c r="L16" s="13"/>
      <c r="M16" s="7"/>
      <c r="N16" s="178" t="s">
        <v>71</v>
      </c>
      <c r="O16" s="13"/>
      <c r="P16" s="7"/>
      <c r="Q16" s="185"/>
      <c r="R16" s="185"/>
      <c r="S16" s="185"/>
      <c r="T16" s="185"/>
      <c r="U16" s="185"/>
      <c r="V16" s="185"/>
      <c r="W16" s="185"/>
      <c r="X16" s="185"/>
      <c r="Y16" s="185"/>
      <c r="Z16" s="185"/>
      <c r="AA16" s="185"/>
      <c r="AB16" s="185"/>
      <c r="AC16" s="185"/>
      <c r="AD16" s="185"/>
      <c r="AE16" s="185"/>
      <c r="AF16" s="185"/>
      <c r="AG16" s="185"/>
      <c r="AH16" s="185"/>
      <c r="AI16" s="185"/>
      <c r="AJ16" s="185"/>
      <c r="AK16" s="185"/>
      <c r="AL16" s="185"/>
      <c r="AM16" s="185"/>
      <c r="AN16" s="185"/>
    </row>
    <row r="17" spans="1:40" s="194" customFormat="1" ht="20.100000000000001" customHeight="1">
      <c r="A17" s="42"/>
      <c r="B17" s="43"/>
      <c r="C17" s="10"/>
      <c r="D17" s="150" t="s">
        <v>7</v>
      </c>
      <c r="E17" s="365"/>
      <c r="F17" s="364"/>
      <c r="G17" s="349"/>
      <c r="H17" s="136" t="s">
        <v>51</v>
      </c>
      <c r="I17" s="197" t="s">
        <v>56</v>
      </c>
      <c r="J17" s="62"/>
      <c r="K17" s="313">
        <v>100</v>
      </c>
      <c r="L17" s="163" t="s">
        <v>96</v>
      </c>
      <c r="M17" s="7"/>
      <c r="N17" s="151"/>
      <c r="O17" s="152" t="str">
        <f>IF(OR(N17="○○",N17=""),"",IF(N17&gt;=65,"○","×"))</f>
        <v/>
      </c>
      <c r="P17" s="7"/>
      <c r="Q17" s="185"/>
      <c r="R17" s="185"/>
      <c r="S17" s="185"/>
      <c r="T17" s="185"/>
      <c r="U17" s="185"/>
      <c r="V17" s="185"/>
      <c r="W17" s="185"/>
      <c r="X17" s="185"/>
      <c r="Y17" s="185"/>
      <c r="Z17" s="185"/>
      <c r="AA17" s="185"/>
      <c r="AB17" s="185"/>
      <c r="AC17" s="185"/>
      <c r="AD17" s="185"/>
      <c r="AE17" s="185"/>
      <c r="AF17" s="185"/>
      <c r="AG17" s="185"/>
      <c r="AH17" s="185"/>
      <c r="AI17" s="185"/>
      <c r="AJ17" s="185"/>
      <c r="AK17" s="185"/>
      <c r="AL17" s="185"/>
      <c r="AM17" s="185"/>
      <c r="AN17" s="185"/>
    </row>
    <row r="18" spans="1:40" s="194" customFormat="1" ht="20.100000000000001" customHeight="1">
      <c r="A18" s="42"/>
      <c r="B18" s="43"/>
      <c r="C18" s="10" t="s">
        <v>9</v>
      </c>
      <c r="D18" s="150" t="s">
        <v>7</v>
      </c>
      <c r="E18" s="52"/>
      <c r="F18" s="53"/>
      <c r="G18" s="349"/>
      <c r="H18" s="330" t="s">
        <v>169</v>
      </c>
      <c r="I18" s="198"/>
      <c r="J18" s="199"/>
      <c r="K18" s="176" t="s">
        <v>170</v>
      </c>
      <c r="L18" s="14"/>
      <c r="M18" s="7"/>
      <c r="N18" s="132"/>
      <c r="O18" s="14" t="s">
        <v>70</v>
      </c>
      <c r="P18" s="7"/>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c r="AN18" s="185"/>
    </row>
    <row r="19" spans="1:40" s="194" customFormat="1" ht="20.100000000000001" customHeight="1">
      <c r="A19" s="42"/>
      <c r="B19" s="43"/>
      <c r="C19" s="10" t="s">
        <v>9</v>
      </c>
      <c r="D19" s="149"/>
      <c r="E19" s="52"/>
      <c r="F19" s="53"/>
      <c r="G19" s="349"/>
      <c r="H19" s="128"/>
      <c r="I19" s="58"/>
      <c r="J19" s="59"/>
      <c r="K19" s="167"/>
      <c r="L19" s="12"/>
      <c r="M19" s="7"/>
      <c r="N19" s="133"/>
      <c r="O19" s="12"/>
      <c r="P19" s="7"/>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row>
    <row r="20" spans="1:40" s="194" customFormat="1" ht="20.100000000000001" customHeight="1">
      <c r="A20" s="42"/>
      <c r="B20" s="43"/>
      <c r="C20" s="10" t="s">
        <v>9</v>
      </c>
      <c r="D20" s="149"/>
      <c r="E20" s="52"/>
      <c r="F20" s="53"/>
      <c r="G20" s="349"/>
      <c r="H20" s="128"/>
      <c r="I20" s="58"/>
      <c r="J20" s="59"/>
      <c r="K20" s="167"/>
      <c r="L20" s="12"/>
      <c r="M20" s="7"/>
      <c r="N20" s="133"/>
      <c r="O20" s="12"/>
      <c r="P20" s="7"/>
      <c r="Q20" s="185"/>
      <c r="R20" s="185"/>
      <c r="S20" s="185"/>
      <c r="T20" s="185"/>
      <c r="U20" s="185"/>
      <c r="V20" s="185"/>
      <c r="W20" s="185"/>
      <c r="X20" s="185"/>
      <c r="Y20" s="185"/>
      <c r="Z20" s="185"/>
      <c r="AA20" s="185"/>
      <c r="AB20" s="185"/>
      <c r="AC20" s="185"/>
      <c r="AD20" s="185"/>
      <c r="AE20" s="185"/>
      <c r="AF20" s="185"/>
      <c r="AG20" s="185"/>
      <c r="AH20" s="185"/>
      <c r="AI20" s="185"/>
      <c r="AJ20" s="185"/>
      <c r="AK20" s="185"/>
      <c r="AL20" s="185"/>
      <c r="AM20" s="185"/>
      <c r="AN20" s="185"/>
    </row>
    <row r="21" spans="1:40" s="194" customFormat="1" ht="20.100000000000001" customHeight="1">
      <c r="A21" s="42"/>
      <c r="B21" s="43"/>
      <c r="C21" s="10"/>
      <c r="D21" s="149"/>
      <c r="E21" s="52"/>
      <c r="F21" s="53"/>
      <c r="G21" s="349"/>
      <c r="H21" s="131"/>
      <c r="I21" s="60"/>
      <c r="J21" s="61"/>
      <c r="K21" s="169"/>
      <c r="L21" s="12"/>
      <c r="M21" s="7"/>
      <c r="N21" s="134"/>
      <c r="O21" s="12"/>
      <c r="P21" s="7"/>
      <c r="Q21" s="185"/>
      <c r="R21" s="185"/>
      <c r="S21" s="185"/>
      <c r="T21" s="185"/>
      <c r="U21" s="185"/>
      <c r="V21" s="185"/>
      <c r="W21" s="185"/>
      <c r="X21" s="185"/>
      <c r="Y21" s="185"/>
      <c r="Z21" s="185"/>
      <c r="AA21" s="185"/>
      <c r="AB21" s="185"/>
      <c r="AC21" s="185"/>
      <c r="AD21" s="185"/>
      <c r="AE21" s="185"/>
      <c r="AF21" s="185"/>
      <c r="AG21" s="185"/>
      <c r="AH21" s="185"/>
      <c r="AI21" s="185"/>
      <c r="AJ21" s="185"/>
      <c r="AK21" s="185"/>
      <c r="AL21" s="185"/>
      <c r="AM21" s="185"/>
      <c r="AN21" s="185"/>
    </row>
    <row r="22" spans="1:40" s="194" customFormat="1" ht="20.100000000000001" customHeight="1">
      <c r="A22" s="42"/>
      <c r="B22" s="43"/>
      <c r="C22" s="10" t="s">
        <v>9</v>
      </c>
      <c r="D22" s="149"/>
      <c r="E22" s="52"/>
      <c r="F22" s="54"/>
      <c r="G22" s="350"/>
      <c r="H22" s="129"/>
      <c r="I22" s="63"/>
      <c r="J22" s="62"/>
      <c r="K22" s="314"/>
      <c r="L22" s="12"/>
      <c r="M22" s="7"/>
      <c r="N22" s="135"/>
      <c r="O22" s="12"/>
      <c r="P22" s="7"/>
      <c r="Q22" s="185"/>
      <c r="R22" s="185"/>
      <c r="S22" s="185"/>
      <c r="T22" s="185"/>
      <c r="U22" s="185"/>
      <c r="V22" s="185"/>
      <c r="W22" s="185"/>
      <c r="X22" s="185"/>
      <c r="Y22" s="185"/>
      <c r="Z22" s="185"/>
      <c r="AA22" s="185"/>
      <c r="AB22" s="185"/>
      <c r="AC22" s="185"/>
      <c r="AD22" s="185"/>
      <c r="AE22" s="185"/>
      <c r="AF22" s="185"/>
      <c r="AG22" s="185"/>
      <c r="AH22" s="185"/>
      <c r="AI22" s="185"/>
      <c r="AJ22" s="185"/>
      <c r="AK22" s="185"/>
      <c r="AL22" s="185"/>
      <c r="AM22" s="185"/>
      <c r="AN22" s="185"/>
    </row>
    <row r="23" spans="1:40" s="50" customFormat="1" ht="20.100000000000001" hidden="1" customHeight="1">
      <c r="A23" s="42"/>
      <c r="B23" s="43" t="s">
        <v>166</v>
      </c>
      <c r="C23" s="10" t="s">
        <v>9</v>
      </c>
      <c r="D23" s="150" t="s">
        <v>7</v>
      </c>
      <c r="E23" s="49"/>
      <c r="F23" s="55"/>
      <c r="G23" s="348" t="s">
        <v>121</v>
      </c>
      <c r="H23" s="48" t="s">
        <v>11</v>
      </c>
      <c r="I23" s="56"/>
      <c r="J23" s="57"/>
      <c r="K23" s="173"/>
      <c r="L23" s="12"/>
      <c r="M23" s="7"/>
      <c r="N23" s="22"/>
      <c r="O23" s="12"/>
      <c r="P23" s="7"/>
      <c r="Q23" s="35"/>
      <c r="R23" s="35"/>
      <c r="S23" s="35"/>
      <c r="T23" s="35"/>
      <c r="U23" s="35"/>
      <c r="V23" s="35"/>
      <c r="W23" s="35"/>
      <c r="X23" s="35"/>
      <c r="Y23" s="35"/>
      <c r="Z23" s="35"/>
      <c r="AA23" s="35"/>
      <c r="AB23" s="35"/>
      <c r="AC23" s="35"/>
      <c r="AD23" s="35"/>
      <c r="AE23" s="35"/>
      <c r="AF23" s="35"/>
      <c r="AG23" s="35"/>
      <c r="AH23" s="35"/>
      <c r="AI23" s="35"/>
      <c r="AJ23" s="35"/>
      <c r="AK23" s="35"/>
      <c r="AL23" s="35"/>
      <c r="AM23" s="35"/>
      <c r="AN23" s="35"/>
    </row>
    <row r="24" spans="1:40" s="50" customFormat="1" ht="20.100000000000001" hidden="1" customHeight="1">
      <c r="A24" s="42"/>
      <c r="B24" s="43" t="str">
        <f>$B$23</f>
        <v>×</v>
      </c>
      <c r="C24" s="10" t="s">
        <v>9</v>
      </c>
      <c r="D24" s="149"/>
      <c r="E24" s="49"/>
      <c r="G24" s="349"/>
      <c r="H24" s="51" t="s">
        <v>12</v>
      </c>
      <c r="I24" s="58"/>
      <c r="J24" s="59"/>
      <c r="K24" s="164"/>
      <c r="L24" s="12"/>
      <c r="M24" s="7"/>
      <c r="N24" s="23"/>
      <c r="O24" s="12"/>
      <c r="P24" s="7"/>
      <c r="Q24" s="35"/>
      <c r="R24" s="35"/>
      <c r="S24" s="35"/>
      <c r="T24" s="35"/>
      <c r="U24" s="35"/>
      <c r="V24" s="35"/>
      <c r="W24" s="35"/>
      <c r="X24" s="35"/>
      <c r="Y24" s="35"/>
      <c r="Z24" s="35"/>
      <c r="AA24" s="35"/>
      <c r="AB24" s="35"/>
      <c r="AC24" s="35"/>
      <c r="AD24" s="35"/>
      <c r="AE24" s="35"/>
      <c r="AF24" s="35"/>
      <c r="AG24" s="35"/>
      <c r="AH24" s="35"/>
      <c r="AI24" s="35"/>
      <c r="AJ24" s="35"/>
      <c r="AK24" s="35"/>
      <c r="AL24" s="35"/>
      <c r="AM24" s="35"/>
      <c r="AN24" s="35"/>
    </row>
    <row r="25" spans="1:40" s="194" customFormat="1" ht="20.100000000000001" hidden="1" customHeight="1">
      <c r="A25" s="42"/>
      <c r="B25" s="43" t="str">
        <f t="shared" ref="B25:B36" si="0">$B$23</f>
        <v>×</v>
      </c>
      <c r="C25" s="10" t="s">
        <v>9</v>
      </c>
      <c r="D25" s="149"/>
      <c r="E25" s="308"/>
      <c r="F25" s="309"/>
      <c r="G25" s="349"/>
      <c r="H25" s="51" t="s">
        <v>13</v>
      </c>
      <c r="I25" s="58"/>
      <c r="J25" s="59"/>
      <c r="K25" s="164"/>
      <c r="L25" s="12"/>
      <c r="M25" s="7"/>
      <c r="N25" s="23"/>
      <c r="O25" s="12"/>
      <c r="P25" s="7"/>
      <c r="Q25" s="185"/>
      <c r="R25" s="185"/>
      <c r="S25" s="185"/>
      <c r="T25" s="185"/>
      <c r="U25" s="185"/>
      <c r="V25" s="185"/>
      <c r="W25" s="185"/>
      <c r="X25" s="185"/>
      <c r="Y25" s="185"/>
      <c r="Z25" s="185"/>
      <c r="AA25" s="185"/>
      <c r="AB25" s="185"/>
      <c r="AC25" s="185"/>
      <c r="AD25" s="185"/>
      <c r="AE25" s="185"/>
      <c r="AF25" s="185"/>
      <c r="AG25" s="185"/>
      <c r="AH25" s="185"/>
      <c r="AI25" s="185"/>
      <c r="AJ25" s="185"/>
      <c r="AK25" s="185"/>
      <c r="AL25" s="185"/>
      <c r="AM25" s="185"/>
      <c r="AN25" s="185"/>
    </row>
    <row r="26" spans="1:40" s="194" customFormat="1" ht="20.100000000000001" hidden="1" customHeight="1">
      <c r="A26" s="42"/>
      <c r="B26" s="43" t="str">
        <f t="shared" si="0"/>
        <v>×</v>
      </c>
      <c r="C26" s="10" t="s">
        <v>9</v>
      </c>
      <c r="D26" s="149"/>
      <c r="E26" s="308"/>
      <c r="F26" s="309"/>
      <c r="G26" s="349"/>
      <c r="H26" s="51" t="s">
        <v>78</v>
      </c>
      <c r="I26" s="58"/>
      <c r="J26" s="59"/>
      <c r="K26" s="174"/>
      <c r="L26" s="12"/>
      <c r="M26" s="7"/>
      <c r="N26" s="23"/>
      <c r="O26" s="12"/>
      <c r="P26" s="7"/>
      <c r="Q26" s="185"/>
      <c r="R26" s="185"/>
      <c r="S26" s="185"/>
      <c r="T26" s="185"/>
      <c r="U26" s="185"/>
      <c r="V26" s="185"/>
      <c r="W26" s="185"/>
      <c r="X26" s="185"/>
      <c r="Y26" s="185"/>
      <c r="Z26" s="185"/>
      <c r="AA26" s="185"/>
      <c r="AB26" s="185"/>
      <c r="AC26" s="185"/>
      <c r="AD26" s="185"/>
      <c r="AE26" s="185"/>
      <c r="AF26" s="185"/>
      <c r="AG26" s="185"/>
      <c r="AH26" s="185"/>
      <c r="AI26" s="185"/>
      <c r="AJ26" s="185"/>
      <c r="AK26" s="185"/>
      <c r="AL26" s="185"/>
      <c r="AM26" s="185"/>
      <c r="AN26" s="185"/>
    </row>
    <row r="27" spans="1:40" s="194" customFormat="1" ht="20.100000000000001" hidden="1" customHeight="1">
      <c r="A27" s="42"/>
      <c r="B27" s="43" t="str">
        <f t="shared" si="0"/>
        <v>×</v>
      </c>
      <c r="C27" s="10" t="s">
        <v>9</v>
      </c>
      <c r="D27" s="149"/>
      <c r="E27" s="310"/>
      <c r="F27" s="309"/>
      <c r="G27" s="349"/>
      <c r="H27" s="51" t="s">
        <v>76</v>
      </c>
      <c r="I27" s="58"/>
      <c r="J27" s="59"/>
      <c r="K27" s="175"/>
      <c r="L27" s="12"/>
      <c r="M27" s="7"/>
      <c r="N27" s="156"/>
      <c r="O27" s="12"/>
      <c r="P27" s="7"/>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M27" s="185"/>
      <c r="AN27" s="185"/>
    </row>
    <row r="28" spans="1:40" s="194" customFormat="1" ht="20.100000000000001" hidden="1" customHeight="1">
      <c r="A28" s="42"/>
      <c r="B28" s="43" t="str">
        <f t="shared" si="0"/>
        <v>×</v>
      </c>
      <c r="C28" s="10" t="s">
        <v>9</v>
      </c>
      <c r="D28" s="149"/>
      <c r="E28" s="310"/>
      <c r="F28" s="309"/>
      <c r="G28" s="349"/>
      <c r="H28" s="51" t="s">
        <v>14</v>
      </c>
      <c r="I28" s="324" t="s">
        <v>114</v>
      </c>
      <c r="J28" s="59"/>
      <c r="K28" s="165"/>
      <c r="L28" s="12"/>
      <c r="M28" s="7"/>
      <c r="N28" s="23"/>
      <c r="O28" s="12"/>
      <c r="P28" s="7"/>
      <c r="Q28" s="185"/>
      <c r="R28" s="185"/>
      <c r="S28" s="185"/>
      <c r="T28" s="185"/>
      <c r="U28" s="185"/>
      <c r="V28" s="185"/>
      <c r="W28" s="185"/>
      <c r="X28" s="185"/>
      <c r="Y28" s="185"/>
      <c r="Z28" s="185"/>
      <c r="AA28" s="185"/>
      <c r="AB28" s="185"/>
      <c r="AC28" s="185"/>
      <c r="AD28" s="185"/>
      <c r="AE28" s="185"/>
      <c r="AF28" s="185"/>
      <c r="AG28" s="185"/>
      <c r="AH28" s="185"/>
      <c r="AI28" s="185"/>
      <c r="AJ28" s="185"/>
      <c r="AK28" s="185"/>
      <c r="AL28" s="185"/>
      <c r="AM28" s="185"/>
      <c r="AN28" s="185"/>
    </row>
    <row r="29" spans="1:40" s="194" customFormat="1" ht="20.100000000000001" hidden="1" customHeight="1">
      <c r="A29" s="42"/>
      <c r="B29" s="43" t="str">
        <f t="shared" si="0"/>
        <v>×</v>
      </c>
      <c r="C29" s="10" t="s">
        <v>9</v>
      </c>
      <c r="D29" s="150" t="s">
        <v>7</v>
      </c>
      <c r="E29" s="310"/>
      <c r="F29" s="309"/>
      <c r="G29" s="349"/>
      <c r="H29" s="51" t="s">
        <v>15</v>
      </c>
      <c r="I29" s="58" t="s">
        <v>55</v>
      </c>
      <c r="J29" s="59"/>
      <c r="K29" s="165"/>
      <c r="L29" s="12"/>
      <c r="M29" s="7"/>
      <c r="N29" s="23"/>
      <c r="O29" s="12"/>
      <c r="P29" s="7"/>
      <c r="Q29" s="185"/>
      <c r="R29" s="185"/>
      <c r="S29" s="185"/>
      <c r="T29" s="185"/>
      <c r="U29" s="185"/>
      <c r="V29" s="185"/>
      <c r="W29" s="185"/>
      <c r="X29" s="185"/>
      <c r="Y29" s="185"/>
      <c r="Z29" s="185"/>
      <c r="AA29" s="185"/>
      <c r="AB29" s="185"/>
      <c r="AC29" s="185"/>
      <c r="AD29" s="185"/>
      <c r="AE29" s="185"/>
      <c r="AF29" s="185"/>
      <c r="AG29" s="185"/>
      <c r="AH29" s="185"/>
      <c r="AI29" s="185"/>
      <c r="AJ29" s="185"/>
      <c r="AK29" s="185"/>
      <c r="AL29" s="185"/>
      <c r="AM29" s="185"/>
      <c r="AN29" s="185"/>
    </row>
    <row r="30" spans="1:40" s="194" customFormat="1" ht="20.100000000000001" hidden="1" customHeight="1">
      <c r="A30" s="42"/>
      <c r="B30" s="43" t="str">
        <f t="shared" si="0"/>
        <v>×</v>
      </c>
      <c r="C30" s="10" t="s">
        <v>9</v>
      </c>
      <c r="D30" s="149"/>
      <c r="E30" s="310"/>
      <c r="F30" s="309"/>
      <c r="G30" s="349"/>
      <c r="H30" s="51" t="s">
        <v>29</v>
      </c>
      <c r="I30" s="58"/>
      <c r="J30" s="59"/>
      <c r="K30" s="176"/>
      <c r="L30" s="12"/>
      <c r="M30" s="7"/>
      <c r="N30" s="23"/>
      <c r="O30" s="12"/>
      <c r="P30" s="7"/>
      <c r="Q30" s="185"/>
      <c r="R30" s="185"/>
      <c r="S30" s="185"/>
      <c r="T30" s="185"/>
      <c r="U30" s="185"/>
      <c r="V30" s="185"/>
      <c r="W30" s="185"/>
      <c r="X30" s="185"/>
      <c r="Y30" s="185"/>
      <c r="Z30" s="185"/>
      <c r="AA30" s="185"/>
      <c r="AB30" s="185"/>
      <c r="AC30" s="185"/>
      <c r="AD30" s="185"/>
      <c r="AE30" s="185"/>
      <c r="AF30" s="185"/>
      <c r="AG30" s="185"/>
      <c r="AH30" s="185"/>
      <c r="AI30" s="185"/>
      <c r="AJ30" s="185"/>
      <c r="AK30" s="185"/>
      <c r="AL30" s="185"/>
      <c r="AM30" s="185"/>
      <c r="AN30" s="185"/>
    </row>
    <row r="31" spans="1:40" s="194" customFormat="1" ht="20.100000000000001" hidden="1" customHeight="1">
      <c r="A31" s="42"/>
      <c r="B31" s="43" t="str">
        <f t="shared" si="0"/>
        <v>×</v>
      </c>
      <c r="C31" s="10"/>
      <c r="D31" s="150" t="s">
        <v>7</v>
      </c>
      <c r="E31" s="310"/>
      <c r="F31" s="309"/>
      <c r="G31" s="349"/>
      <c r="H31" s="136" t="s">
        <v>51</v>
      </c>
      <c r="I31" s="197" t="s">
        <v>56</v>
      </c>
      <c r="J31" s="62"/>
      <c r="K31" s="169"/>
      <c r="L31" s="163"/>
      <c r="M31" s="7"/>
      <c r="N31" s="151"/>
      <c r="O31" s="152" t="str">
        <f>IF(OR(N31="○○",N31=""),"",IF(N31&gt;=65,"○","×"))</f>
        <v/>
      </c>
      <c r="P31" s="7"/>
      <c r="Q31" s="185"/>
      <c r="R31" s="185"/>
      <c r="S31" s="185"/>
      <c r="T31" s="185"/>
      <c r="U31" s="185"/>
      <c r="V31" s="185"/>
      <c r="W31" s="185"/>
      <c r="X31" s="185"/>
      <c r="Y31" s="185"/>
      <c r="Z31" s="185"/>
      <c r="AA31" s="185"/>
      <c r="AB31" s="185"/>
      <c r="AC31" s="185"/>
      <c r="AD31" s="185"/>
      <c r="AE31" s="185"/>
      <c r="AF31" s="185"/>
      <c r="AG31" s="185"/>
      <c r="AH31" s="185"/>
      <c r="AI31" s="185"/>
      <c r="AJ31" s="185"/>
      <c r="AK31" s="185"/>
      <c r="AL31" s="185"/>
      <c r="AM31" s="185"/>
      <c r="AN31" s="185"/>
    </row>
    <row r="32" spans="1:40" s="194" customFormat="1" ht="20.100000000000001" hidden="1" customHeight="1">
      <c r="A32" s="42"/>
      <c r="B32" s="43" t="str">
        <f t="shared" si="0"/>
        <v>×</v>
      </c>
      <c r="C32" s="10" t="s">
        <v>9</v>
      </c>
      <c r="D32" s="150" t="s">
        <v>7</v>
      </c>
      <c r="E32" s="52"/>
      <c r="F32" s="53"/>
      <c r="G32" s="349"/>
      <c r="H32" s="130"/>
      <c r="I32" s="198"/>
      <c r="J32" s="199"/>
      <c r="K32" s="166"/>
      <c r="L32" s="12"/>
      <c r="M32" s="7"/>
      <c r="N32" s="29"/>
      <c r="O32" s="14" t="s">
        <v>70</v>
      </c>
      <c r="P32" s="7"/>
      <c r="Q32" s="185"/>
      <c r="R32" s="185"/>
      <c r="S32" s="185"/>
      <c r="T32" s="185"/>
      <c r="U32" s="185"/>
      <c r="V32" s="185"/>
      <c r="W32" s="185"/>
      <c r="X32" s="185"/>
      <c r="Y32" s="185"/>
      <c r="Z32" s="185"/>
      <c r="AA32" s="185"/>
      <c r="AB32" s="185"/>
      <c r="AC32" s="185"/>
      <c r="AD32" s="185"/>
      <c r="AE32" s="185"/>
      <c r="AF32" s="185"/>
      <c r="AG32" s="185"/>
      <c r="AH32" s="185"/>
      <c r="AI32" s="185"/>
      <c r="AJ32" s="185"/>
      <c r="AK32" s="185"/>
      <c r="AL32" s="185"/>
      <c r="AM32" s="185"/>
      <c r="AN32" s="185"/>
    </row>
    <row r="33" spans="1:40" s="194" customFormat="1" ht="20.100000000000001" hidden="1" customHeight="1">
      <c r="A33" s="42"/>
      <c r="B33" s="43" t="str">
        <f t="shared" si="0"/>
        <v>×</v>
      </c>
      <c r="C33" s="10"/>
      <c r="D33" s="149"/>
      <c r="E33" s="52"/>
      <c r="F33" s="53"/>
      <c r="G33" s="349"/>
      <c r="H33" s="128"/>
      <c r="I33" s="198"/>
      <c r="J33" s="199"/>
      <c r="K33" s="167"/>
      <c r="L33" s="12"/>
      <c r="M33" s="7"/>
      <c r="N33" s="29"/>
      <c r="O33" s="12"/>
      <c r="P33" s="7"/>
      <c r="Q33" s="185"/>
      <c r="R33" s="185"/>
      <c r="S33" s="185"/>
      <c r="T33" s="185"/>
      <c r="U33" s="185"/>
      <c r="V33" s="185"/>
      <c r="W33" s="185"/>
      <c r="X33" s="185"/>
      <c r="Y33" s="185"/>
      <c r="Z33" s="185"/>
      <c r="AA33" s="185"/>
      <c r="AB33" s="185"/>
      <c r="AC33" s="185"/>
      <c r="AD33" s="185"/>
      <c r="AE33" s="185"/>
      <c r="AF33" s="185"/>
      <c r="AG33" s="185"/>
      <c r="AH33" s="185"/>
      <c r="AI33" s="185"/>
      <c r="AJ33" s="185"/>
      <c r="AK33" s="185"/>
      <c r="AL33" s="185"/>
      <c r="AM33" s="185"/>
      <c r="AN33" s="185"/>
    </row>
    <row r="34" spans="1:40" s="194" customFormat="1" ht="20.100000000000001" hidden="1" customHeight="1">
      <c r="A34" s="42"/>
      <c r="B34" s="43" t="str">
        <f t="shared" si="0"/>
        <v>×</v>
      </c>
      <c r="C34" s="10" t="s">
        <v>9</v>
      </c>
      <c r="D34" s="149"/>
      <c r="E34" s="52"/>
      <c r="F34" s="53"/>
      <c r="G34" s="349"/>
      <c r="H34" s="128"/>
      <c r="I34" s="58"/>
      <c r="J34" s="59"/>
      <c r="K34" s="168"/>
      <c r="L34" s="12"/>
      <c r="M34" s="7"/>
      <c r="N34" s="23"/>
      <c r="O34" s="12"/>
      <c r="P34" s="7"/>
      <c r="Q34" s="185"/>
      <c r="R34" s="185"/>
      <c r="S34" s="185"/>
      <c r="T34" s="185"/>
      <c r="U34" s="185"/>
      <c r="V34" s="185"/>
      <c r="W34" s="185"/>
      <c r="X34" s="185"/>
      <c r="Y34" s="185"/>
      <c r="Z34" s="185"/>
      <c r="AA34" s="185"/>
      <c r="AB34" s="185"/>
      <c r="AC34" s="185"/>
      <c r="AD34" s="185"/>
      <c r="AE34" s="185"/>
      <c r="AF34" s="185"/>
      <c r="AG34" s="185"/>
      <c r="AH34" s="185"/>
      <c r="AI34" s="185"/>
      <c r="AJ34" s="185"/>
      <c r="AK34" s="185"/>
      <c r="AL34" s="185"/>
      <c r="AM34" s="185"/>
      <c r="AN34" s="185"/>
    </row>
    <row r="35" spans="1:40" s="194" customFormat="1" ht="20.100000000000001" hidden="1" customHeight="1">
      <c r="A35" s="42"/>
      <c r="B35" s="43" t="str">
        <f t="shared" si="0"/>
        <v>×</v>
      </c>
      <c r="C35" s="10" t="s">
        <v>9</v>
      </c>
      <c r="D35" s="149"/>
      <c r="E35" s="52"/>
      <c r="F35" s="53"/>
      <c r="G35" s="349"/>
      <c r="H35" s="131"/>
      <c r="I35" s="58"/>
      <c r="J35" s="59"/>
      <c r="K35" s="167"/>
      <c r="L35" s="12"/>
      <c r="M35" s="7"/>
      <c r="N35" s="23"/>
      <c r="O35" s="12"/>
      <c r="P35" s="7"/>
      <c r="Q35" s="185"/>
      <c r="R35" s="185"/>
      <c r="S35" s="185"/>
      <c r="T35" s="185"/>
      <c r="U35" s="185"/>
      <c r="V35" s="185"/>
      <c r="W35" s="185"/>
      <c r="X35" s="185"/>
      <c r="Y35" s="185"/>
      <c r="Z35" s="185"/>
      <c r="AA35" s="185"/>
      <c r="AB35" s="185"/>
      <c r="AC35" s="185"/>
      <c r="AD35" s="185"/>
      <c r="AE35" s="185"/>
      <c r="AF35" s="185"/>
      <c r="AG35" s="185"/>
      <c r="AH35" s="185"/>
      <c r="AI35" s="185"/>
      <c r="AJ35" s="185"/>
      <c r="AK35" s="185"/>
      <c r="AL35" s="185"/>
      <c r="AM35" s="185"/>
      <c r="AN35" s="185"/>
    </row>
    <row r="36" spans="1:40" s="194" customFormat="1" ht="20.100000000000001" hidden="1" customHeight="1">
      <c r="A36" s="42"/>
      <c r="B36" s="43" t="str">
        <f t="shared" si="0"/>
        <v>×</v>
      </c>
      <c r="C36" s="10" t="s">
        <v>9</v>
      </c>
      <c r="D36" s="149"/>
      <c r="E36" s="52"/>
      <c r="F36" s="53"/>
      <c r="G36" s="350"/>
      <c r="H36" s="129"/>
      <c r="I36" s="63"/>
      <c r="J36" s="62"/>
      <c r="K36" s="167"/>
      <c r="L36" s="12"/>
      <c r="M36" s="7"/>
      <c r="N36" s="24"/>
      <c r="O36" s="12"/>
      <c r="P36" s="7"/>
      <c r="Q36" s="185"/>
      <c r="R36" s="185"/>
      <c r="S36" s="185"/>
      <c r="T36" s="185"/>
      <c r="U36" s="185"/>
      <c r="V36" s="185"/>
      <c r="W36" s="185"/>
      <c r="X36" s="185"/>
      <c r="Y36" s="185"/>
      <c r="Z36" s="185"/>
      <c r="AA36" s="185"/>
      <c r="AB36" s="185"/>
      <c r="AC36" s="185"/>
      <c r="AD36" s="185"/>
      <c r="AE36" s="185"/>
      <c r="AF36" s="185"/>
      <c r="AG36" s="185"/>
      <c r="AH36" s="185"/>
      <c r="AI36" s="185"/>
      <c r="AJ36" s="185"/>
      <c r="AK36" s="185"/>
      <c r="AL36" s="185"/>
      <c r="AM36" s="185"/>
      <c r="AN36" s="185"/>
    </row>
    <row r="37" spans="1:40" s="194" customFormat="1" ht="20.100000000000001" customHeight="1">
      <c r="A37" s="42"/>
      <c r="B37" s="43"/>
      <c r="C37" s="10"/>
      <c r="D37" s="366" t="s">
        <v>7</v>
      </c>
      <c r="E37" s="265" t="s">
        <v>175</v>
      </c>
      <c r="F37" s="200"/>
      <c r="G37" s="137"/>
      <c r="H37" s="200"/>
      <c r="I37" s="200"/>
      <c r="J37" s="201"/>
      <c r="K37" s="312" t="s">
        <v>98</v>
      </c>
      <c r="L37" s="11"/>
      <c r="M37" s="7"/>
      <c r="N37" s="21"/>
      <c r="O37" s="11"/>
      <c r="P37" s="7"/>
      <c r="Q37" s="185"/>
      <c r="R37" s="185"/>
      <c r="S37" s="185"/>
      <c r="T37" s="185"/>
      <c r="U37" s="185"/>
      <c r="V37" s="185"/>
      <c r="W37" s="185"/>
      <c r="X37" s="185"/>
      <c r="Y37" s="185"/>
      <c r="Z37" s="185"/>
      <c r="AA37" s="185"/>
      <c r="AB37" s="185"/>
      <c r="AC37" s="185"/>
      <c r="AD37" s="185"/>
      <c r="AE37" s="185"/>
      <c r="AF37" s="185"/>
      <c r="AG37" s="185"/>
      <c r="AH37" s="185"/>
      <c r="AI37" s="185"/>
      <c r="AJ37" s="185"/>
      <c r="AK37" s="185"/>
      <c r="AL37" s="185"/>
      <c r="AM37" s="185"/>
      <c r="AN37" s="185"/>
    </row>
    <row r="38" spans="1:40" s="194" customFormat="1" ht="41.25" customHeight="1">
      <c r="A38" s="42"/>
      <c r="B38" s="43"/>
      <c r="C38" s="10"/>
      <c r="D38" s="367"/>
      <c r="E38" s="368" t="s">
        <v>168</v>
      </c>
      <c r="F38" s="369"/>
      <c r="G38" s="369"/>
      <c r="H38" s="369"/>
      <c r="I38" s="369"/>
      <c r="J38" s="369"/>
      <c r="K38" s="202"/>
      <c r="L38" s="203"/>
      <c r="M38" s="204"/>
      <c r="N38" s="202"/>
      <c r="O38" s="203"/>
      <c r="P38" s="204"/>
      <c r="Q38" s="185"/>
      <c r="R38" s="185"/>
      <c r="S38" s="185"/>
      <c r="T38" s="185"/>
      <c r="U38" s="185"/>
      <c r="V38" s="185"/>
      <c r="W38" s="185"/>
      <c r="X38" s="185"/>
      <c r="Y38" s="185"/>
      <c r="Z38" s="185"/>
      <c r="AA38" s="185"/>
      <c r="AB38" s="185"/>
      <c r="AC38" s="185"/>
      <c r="AD38" s="185"/>
      <c r="AE38" s="185"/>
      <c r="AF38" s="185"/>
      <c r="AG38" s="185"/>
      <c r="AH38" s="185"/>
      <c r="AI38" s="185"/>
      <c r="AJ38" s="185"/>
      <c r="AK38" s="185"/>
      <c r="AL38" s="185"/>
      <c r="AM38" s="185"/>
      <c r="AN38" s="185"/>
    </row>
    <row r="39" spans="1:40" s="194" customFormat="1" ht="30" customHeight="1" thickBot="1">
      <c r="A39" s="42"/>
      <c r="B39" s="43"/>
      <c r="C39" s="10"/>
      <c r="D39" s="150" t="s">
        <v>7</v>
      </c>
      <c r="E39" s="381" t="s">
        <v>163</v>
      </c>
      <c r="F39" s="382"/>
      <c r="G39" s="382"/>
      <c r="H39" s="382"/>
      <c r="I39" s="382"/>
      <c r="J39" s="383"/>
      <c r="K39" s="315" t="s">
        <v>87</v>
      </c>
      <c r="L39" s="11"/>
      <c r="M39" s="7"/>
      <c r="N39" s="179" t="s">
        <v>71</v>
      </c>
      <c r="O39" s="11"/>
      <c r="P39" s="7"/>
      <c r="Q39" s="185"/>
      <c r="R39" s="185"/>
      <c r="S39" s="185"/>
      <c r="T39" s="185"/>
      <c r="U39" s="185"/>
      <c r="V39" s="185"/>
      <c r="W39" s="185"/>
      <c r="X39" s="185"/>
      <c r="Y39" s="185"/>
      <c r="Z39" s="185"/>
      <c r="AA39" s="185"/>
      <c r="AB39" s="185"/>
      <c r="AC39" s="185"/>
      <c r="AD39" s="185"/>
      <c r="AE39" s="185"/>
      <c r="AF39" s="185"/>
      <c r="AG39" s="185"/>
      <c r="AH39" s="185"/>
      <c r="AI39" s="185"/>
      <c r="AJ39" s="185"/>
      <c r="AK39" s="185"/>
      <c r="AL39" s="185"/>
      <c r="AM39" s="185"/>
      <c r="AN39" s="185"/>
    </row>
    <row r="40" spans="1:40" s="194" customFormat="1" ht="30" customHeight="1" thickBot="1">
      <c r="A40" s="42"/>
      <c r="B40" s="43"/>
      <c r="C40" s="10"/>
      <c r="D40" s="149"/>
      <c r="E40" s="44" t="s">
        <v>134</v>
      </c>
      <c r="F40" s="64"/>
      <c r="G40" s="64"/>
      <c r="H40" s="64"/>
      <c r="I40" s="64"/>
      <c r="J40" s="65"/>
      <c r="K40" s="64"/>
      <c r="L40" s="66"/>
      <c r="M40" s="6"/>
      <c r="N40" s="64"/>
      <c r="O40" s="66"/>
      <c r="P40" s="6"/>
      <c r="Q40" s="185"/>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row>
    <row r="41" spans="1:40" s="209" customFormat="1" ht="67.5" customHeight="1">
      <c r="A41" s="42" t="s">
        <v>110</v>
      </c>
      <c r="B41" s="43"/>
      <c r="C41" s="206"/>
      <c r="D41" s="207"/>
      <c r="E41" s="370" t="s">
        <v>107</v>
      </c>
      <c r="F41" s="142" t="s">
        <v>80</v>
      </c>
      <c r="G41" s="339" t="s">
        <v>79</v>
      </c>
      <c r="H41" s="340"/>
      <c r="I41" s="161" t="s">
        <v>81</v>
      </c>
      <c r="J41" s="143">
        <v>3</v>
      </c>
      <c r="K41" s="316" t="s">
        <v>99</v>
      </c>
      <c r="L41" s="317" t="s">
        <v>21</v>
      </c>
      <c r="M41" s="4">
        <f>IF(AND($J41&lt;&gt;0,L41&lt;&gt;""),$J41*VLOOKUP(L41,指数_3段階,2,0),"")</f>
        <v>3</v>
      </c>
      <c r="N41" s="259" t="s">
        <v>71</v>
      </c>
      <c r="O41" s="25"/>
      <c r="P41" s="4" t="str">
        <f>IF(AND($J41&lt;&gt;0,O41&lt;&gt;""),$J41*VLOOKUP(O41,指数_3段階,2,0),"")</f>
        <v/>
      </c>
      <c r="Q41" s="208"/>
      <c r="R41" s="208"/>
      <c r="S41" s="208"/>
      <c r="T41" s="208"/>
      <c r="U41" s="208"/>
      <c r="V41" s="208"/>
      <c r="W41" s="208"/>
      <c r="X41" s="208"/>
      <c r="Y41" s="208"/>
      <c r="Z41" s="208"/>
      <c r="AA41" s="208"/>
      <c r="AB41" s="208"/>
      <c r="AC41" s="208"/>
      <c r="AD41" s="208"/>
      <c r="AE41" s="208"/>
      <c r="AF41" s="208"/>
      <c r="AG41" s="208"/>
      <c r="AH41" s="208"/>
      <c r="AI41" s="208"/>
      <c r="AJ41" s="208"/>
      <c r="AK41" s="208"/>
      <c r="AL41" s="208"/>
      <c r="AM41" s="208"/>
      <c r="AN41" s="208"/>
    </row>
    <row r="42" spans="1:40" s="209" customFormat="1" ht="67.5" customHeight="1">
      <c r="A42" s="42" t="s">
        <v>111</v>
      </c>
      <c r="B42" s="43"/>
      <c r="C42" s="206"/>
      <c r="D42" s="207"/>
      <c r="E42" s="371"/>
      <c r="F42" s="159" t="s">
        <v>36</v>
      </c>
      <c r="G42" s="341"/>
      <c r="H42" s="342"/>
      <c r="I42" s="86" t="s">
        <v>106</v>
      </c>
      <c r="J42" s="331">
        <v>3</v>
      </c>
      <c r="K42" s="332" t="s">
        <v>82</v>
      </c>
      <c r="L42" s="333" t="s">
        <v>45</v>
      </c>
      <c r="M42" s="125">
        <f>IF(L42="","",$J42*VLOOKUP(L42,指数_7段階,2,0))</f>
        <v>3</v>
      </c>
      <c r="N42" s="260" t="s">
        <v>82</v>
      </c>
      <c r="O42" s="158"/>
      <c r="P42" s="125" t="str">
        <f>IF(O42="","",$J42*VLOOKUP(O42,指数_7段階,2,0))</f>
        <v/>
      </c>
      <c r="Q42" s="208"/>
      <c r="R42" s="208"/>
      <c r="S42" s="208"/>
      <c r="T42" s="208"/>
      <c r="U42" s="208"/>
      <c r="V42" s="208"/>
      <c r="W42" s="208"/>
      <c r="X42" s="208"/>
      <c r="Y42" s="208"/>
      <c r="Z42" s="208"/>
      <c r="AA42" s="208"/>
      <c r="AB42" s="208"/>
      <c r="AC42" s="208"/>
      <c r="AD42" s="208"/>
      <c r="AE42" s="208"/>
      <c r="AF42" s="208"/>
      <c r="AG42" s="208"/>
      <c r="AH42" s="208"/>
      <c r="AI42" s="208"/>
      <c r="AJ42" s="208"/>
      <c r="AK42" s="208"/>
      <c r="AL42" s="208"/>
      <c r="AM42" s="208"/>
      <c r="AN42" s="208"/>
    </row>
    <row r="43" spans="1:40" s="50" customFormat="1" ht="33" customHeight="1" thickBot="1">
      <c r="A43" s="42"/>
      <c r="B43" s="43"/>
      <c r="C43" s="10"/>
      <c r="D43" s="149"/>
      <c r="E43" s="372"/>
      <c r="F43" s="210"/>
      <c r="G43" s="211"/>
      <c r="H43" s="90" t="s">
        <v>5</v>
      </c>
      <c r="I43" s="205"/>
      <c r="J43" s="126">
        <f>SUMIF($B$41:$B$42,"",J41:J42)</f>
        <v>6</v>
      </c>
      <c r="K43" s="17"/>
      <c r="L43" s="18"/>
      <c r="M43" s="91">
        <f>SUMIF($B$41:$B$42,"",M41:M42)</f>
        <v>6</v>
      </c>
      <c r="N43" s="17"/>
      <c r="O43" s="18"/>
      <c r="P43" s="91">
        <f>IF(N3=0,"",ROUND(SUM(P$41:P$42),2))</f>
        <v>0</v>
      </c>
      <c r="Q43" s="35"/>
      <c r="R43" s="35"/>
      <c r="S43" s="35"/>
      <c r="T43" s="35"/>
      <c r="U43" s="35"/>
      <c r="V43" s="35"/>
      <c r="W43" s="35"/>
      <c r="X43" s="35"/>
      <c r="Y43" s="35"/>
      <c r="Z43" s="35"/>
      <c r="AA43" s="35"/>
      <c r="AB43" s="35"/>
      <c r="AC43" s="35"/>
      <c r="AD43" s="35"/>
      <c r="AE43" s="35"/>
      <c r="AF43" s="35"/>
      <c r="AG43" s="35"/>
      <c r="AH43" s="35"/>
      <c r="AI43" s="35"/>
      <c r="AJ43" s="35"/>
      <c r="AK43" s="35"/>
      <c r="AL43" s="35"/>
      <c r="AM43" s="35"/>
      <c r="AN43" s="35"/>
    </row>
    <row r="44" spans="1:40" s="50" customFormat="1" ht="25.5" customHeight="1">
      <c r="A44" s="42" t="s">
        <v>112</v>
      </c>
      <c r="B44" s="43"/>
      <c r="C44" s="10" t="s">
        <v>0</v>
      </c>
      <c r="D44" s="149"/>
      <c r="E44" s="343" t="s">
        <v>6</v>
      </c>
      <c r="F44" s="263" t="s">
        <v>16</v>
      </c>
      <c r="G44" s="72" t="s">
        <v>17</v>
      </c>
      <c r="H44" s="72"/>
      <c r="I44" s="346" t="s">
        <v>58</v>
      </c>
      <c r="J44" s="69">
        <v>2</v>
      </c>
      <c r="K44" s="166" t="s">
        <v>113</v>
      </c>
      <c r="L44" s="317" t="s">
        <v>21</v>
      </c>
      <c r="M44" s="4">
        <f>IF(AND($B44&lt;&gt;"×",$J44&lt;&gt;0,L44&lt;&gt;""),$J44*VLOOKUP(L44,指数_4段階,2,0),"")</f>
        <v>2</v>
      </c>
      <c r="N44" s="182" t="s">
        <v>71</v>
      </c>
      <c r="O44" s="25"/>
      <c r="P44" s="4" t="str">
        <f>IF(AND($B44&lt;&gt;"×",$J44&lt;&gt;0,O44&lt;&gt;""),$J44*VLOOKUP(O44,指数_4段階,2,0),"")</f>
        <v/>
      </c>
      <c r="Q44" s="35"/>
      <c r="R44" s="35"/>
      <c r="S44" s="35"/>
      <c r="T44" s="35"/>
      <c r="U44" s="35"/>
      <c r="V44" s="35"/>
      <c r="W44" s="35"/>
      <c r="X44" s="35"/>
      <c r="Y44" s="35"/>
      <c r="Z44" s="35"/>
      <c r="AA44" s="35"/>
      <c r="AB44" s="35"/>
      <c r="AC44" s="35"/>
      <c r="AD44" s="35"/>
      <c r="AE44" s="35"/>
      <c r="AF44" s="35"/>
      <c r="AG44" s="35"/>
      <c r="AH44" s="35"/>
      <c r="AI44" s="35"/>
      <c r="AJ44" s="35"/>
      <c r="AK44" s="35"/>
      <c r="AL44" s="35"/>
      <c r="AM44" s="35"/>
      <c r="AN44" s="35"/>
    </row>
    <row r="45" spans="1:40" s="50" customFormat="1" ht="37.5" customHeight="1">
      <c r="A45" s="42"/>
      <c r="B45" s="43"/>
      <c r="C45" s="10" t="s">
        <v>0</v>
      </c>
      <c r="D45" s="149"/>
      <c r="E45" s="344"/>
      <c r="F45" s="186"/>
      <c r="G45" s="77" t="s">
        <v>18</v>
      </c>
      <c r="H45" s="78"/>
      <c r="I45" s="347"/>
      <c r="J45" s="75"/>
      <c r="K45" s="318" t="s">
        <v>68</v>
      </c>
      <c r="L45" s="14"/>
      <c r="M45" s="5"/>
      <c r="N45" s="26"/>
      <c r="O45" s="14"/>
      <c r="P45" s="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row>
    <row r="46" spans="1:40" s="50" customFormat="1" ht="37.5" customHeight="1">
      <c r="A46" s="42"/>
      <c r="B46" s="43"/>
      <c r="C46" s="10" t="s">
        <v>0</v>
      </c>
      <c r="D46" s="149"/>
      <c r="E46" s="344"/>
      <c r="F46" s="79"/>
      <c r="G46" s="80" t="s">
        <v>26</v>
      </c>
      <c r="H46" s="212"/>
      <c r="I46" s="347"/>
      <c r="J46" s="75"/>
      <c r="K46" s="319" t="s">
        <v>69</v>
      </c>
      <c r="L46" s="12"/>
      <c r="M46" s="7"/>
      <c r="N46" s="28"/>
      <c r="O46" s="12"/>
      <c r="P46" s="7"/>
      <c r="Q46" s="35"/>
      <c r="R46" s="35"/>
      <c r="S46" s="35"/>
      <c r="T46" s="35"/>
      <c r="U46" s="35"/>
      <c r="V46" s="35"/>
      <c r="W46" s="35"/>
      <c r="X46" s="35"/>
      <c r="Y46" s="35"/>
      <c r="Z46" s="35"/>
      <c r="AA46" s="35"/>
      <c r="AB46" s="35"/>
      <c r="AC46" s="35"/>
      <c r="AD46" s="35"/>
      <c r="AE46" s="35"/>
      <c r="AF46" s="35"/>
      <c r="AG46" s="35"/>
      <c r="AH46" s="35"/>
      <c r="AI46" s="35"/>
      <c r="AJ46" s="35"/>
      <c r="AK46" s="35"/>
      <c r="AL46" s="35"/>
      <c r="AM46" s="35"/>
      <c r="AN46" s="35"/>
    </row>
    <row r="47" spans="1:40" s="50" customFormat="1" ht="20.100000000000001" customHeight="1">
      <c r="A47" s="42"/>
      <c r="B47" s="43"/>
      <c r="C47" s="10" t="s">
        <v>0</v>
      </c>
      <c r="D47" s="149"/>
      <c r="E47" s="344"/>
      <c r="F47" s="79"/>
      <c r="G47" s="263" t="s">
        <v>174</v>
      </c>
      <c r="H47" s="68"/>
      <c r="I47" s="327"/>
      <c r="J47" s="75"/>
      <c r="K47" s="12"/>
      <c r="L47" s="10"/>
      <c r="M47" s="7"/>
      <c r="N47" s="12"/>
      <c r="O47" s="10"/>
      <c r="P47" s="7"/>
      <c r="Q47" s="35"/>
      <c r="R47" s="35"/>
      <c r="S47" s="35"/>
      <c r="T47" s="35"/>
      <c r="U47" s="35"/>
      <c r="V47" s="35"/>
      <c r="W47" s="35"/>
      <c r="X47" s="35"/>
      <c r="Y47" s="35"/>
      <c r="Z47" s="35"/>
      <c r="AA47" s="35"/>
      <c r="AB47" s="35"/>
      <c r="AC47" s="35"/>
      <c r="AD47" s="35"/>
      <c r="AE47" s="35"/>
      <c r="AF47" s="35"/>
      <c r="AG47" s="35"/>
      <c r="AH47" s="35"/>
      <c r="AI47" s="35"/>
      <c r="AJ47" s="35"/>
      <c r="AK47" s="35"/>
      <c r="AL47" s="35"/>
      <c r="AM47" s="35"/>
      <c r="AN47" s="35"/>
    </row>
    <row r="48" spans="1:40" s="50" customFormat="1" ht="20.100000000000001" customHeight="1">
      <c r="A48" s="42"/>
      <c r="B48" s="43"/>
      <c r="C48" s="10" t="s">
        <v>0</v>
      </c>
      <c r="D48" s="149"/>
      <c r="E48" s="344"/>
      <c r="F48" s="79"/>
      <c r="G48" s="74"/>
      <c r="H48" s="87" t="s">
        <v>62</v>
      </c>
      <c r="I48" s="82"/>
      <c r="J48" s="75"/>
      <c r="K48" s="166" t="s">
        <v>100</v>
      </c>
      <c r="L48" s="12"/>
      <c r="M48" s="7"/>
      <c r="N48" s="182" t="s">
        <v>71</v>
      </c>
      <c r="O48" s="12"/>
      <c r="P48" s="7"/>
      <c r="Q48" s="35"/>
      <c r="R48" s="35"/>
      <c r="S48" s="35"/>
      <c r="T48" s="35"/>
      <c r="U48" s="35"/>
      <c r="V48" s="35"/>
      <c r="W48" s="35"/>
      <c r="X48" s="35"/>
      <c r="Y48" s="35"/>
      <c r="Z48" s="35"/>
      <c r="AA48" s="35"/>
      <c r="AB48" s="35"/>
      <c r="AC48" s="35"/>
      <c r="AD48" s="35"/>
      <c r="AE48" s="35"/>
      <c r="AF48" s="35"/>
      <c r="AG48" s="35"/>
      <c r="AH48" s="35"/>
      <c r="AI48" s="35"/>
      <c r="AJ48" s="35"/>
      <c r="AK48" s="35"/>
      <c r="AL48" s="35"/>
      <c r="AM48" s="35"/>
      <c r="AN48" s="35"/>
    </row>
    <row r="49" spans="1:40" s="50" customFormat="1" ht="30" customHeight="1">
      <c r="A49" s="42"/>
      <c r="B49" s="43"/>
      <c r="C49" s="10" t="s">
        <v>0</v>
      </c>
      <c r="D49" s="149"/>
      <c r="E49" s="344"/>
      <c r="F49" s="84"/>
      <c r="G49" s="76"/>
      <c r="H49" s="70" t="s">
        <v>18</v>
      </c>
      <c r="I49" s="83"/>
      <c r="J49" s="71"/>
      <c r="K49" s="319" t="s">
        <v>68</v>
      </c>
      <c r="L49" s="13"/>
      <c r="M49" s="8"/>
      <c r="N49" s="28"/>
      <c r="O49" s="13"/>
      <c r="P49" s="8"/>
      <c r="Q49" s="35"/>
      <c r="R49" s="35"/>
      <c r="S49" s="35"/>
      <c r="T49" s="35"/>
      <c r="U49" s="35"/>
      <c r="V49" s="35"/>
      <c r="W49" s="35"/>
      <c r="X49" s="35"/>
      <c r="Y49" s="35"/>
      <c r="Z49" s="35"/>
      <c r="AA49" s="35"/>
      <c r="AB49" s="35"/>
      <c r="AC49" s="35"/>
      <c r="AD49" s="35"/>
      <c r="AE49" s="35"/>
      <c r="AF49" s="35"/>
      <c r="AG49" s="35"/>
      <c r="AH49" s="35"/>
      <c r="AI49" s="35"/>
      <c r="AJ49" s="35"/>
      <c r="AK49" s="35"/>
      <c r="AL49" s="35"/>
      <c r="AM49" s="35"/>
      <c r="AN49" s="35"/>
    </row>
    <row r="50" spans="1:40" s="50" customFormat="1" ht="20.100000000000001" customHeight="1">
      <c r="A50" s="42" t="s">
        <v>122</v>
      </c>
      <c r="B50" s="43"/>
      <c r="C50" s="10" t="s">
        <v>0</v>
      </c>
      <c r="D50" s="149"/>
      <c r="E50" s="344"/>
      <c r="F50" s="266" t="s">
        <v>123</v>
      </c>
      <c r="G50" s="348" t="s">
        <v>124</v>
      </c>
      <c r="H50" s="267" t="s">
        <v>11</v>
      </c>
      <c r="I50" s="268" t="s">
        <v>125</v>
      </c>
      <c r="J50" s="69">
        <v>2</v>
      </c>
      <c r="K50" s="315" t="s">
        <v>126</v>
      </c>
      <c r="L50" s="317" t="s">
        <v>21</v>
      </c>
      <c r="M50" s="4">
        <f>IF(AND($B50&lt;&gt;"×",$J50&lt;&gt;0,L50&lt;&gt;""),$J50*VLOOKUP(L50,指数_3段階,2,0),"")</f>
        <v>2</v>
      </c>
      <c r="N50" s="269"/>
      <c r="O50" s="25"/>
      <c r="P50" s="4" t="str">
        <f>IF(AND($J50&lt;&gt;0,O50&lt;&gt;""),$J50*VLOOKUP(O50,指数_3段階,2,0),"")</f>
        <v/>
      </c>
      <c r="Q50" s="35"/>
      <c r="R50" s="35"/>
      <c r="S50" s="35"/>
      <c r="T50" s="35"/>
      <c r="U50" s="35"/>
      <c r="V50" s="35"/>
      <c r="W50" s="35"/>
      <c r="X50" s="35"/>
      <c r="Y50" s="35"/>
      <c r="Z50" s="35"/>
      <c r="AA50" s="35"/>
      <c r="AB50" s="35"/>
      <c r="AC50" s="35"/>
      <c r="AD50" s="35"/>
      <c r="AE50" s="35"/>
      <c r="AF50" s="35"/>
      <c r="AG50" s="35"/>
      <c r="AH50" s="35"/>
      <c r="AI50" s="35"/>
      <c r="AJ50" s="35"/>
      <c r="AK50" s="35"/>
      <c r="AL50" s="35"/>
      <c r="AM50" s="35"/>
      <c r="AN50" s="35"/>
    </row>
    <row r="51" spans="1:40" s="50" customFormat="1" ht="20.100000000000001" customHeight="1">
      <c r="A51" s="42"/>
      <c r="B51" s="43"/>
      <c r="C51" s="10" t="s">
        <v>0</v>
      </c>
      <c r="D51" s="149"/>
      <c r="E51" s="344"/>
      <c r="F51" s="351" t="s">
        <v>171</v>
      </c>
      <c r="G51" s="349"/>
      <c r="H51" s="270" t="s">
        <v>12</v>
      </c>
      <c r="I51" s="82"/>
      <c r="J51" s="75"/>
      <c r="K51" s="167" t="s">
        <v>101</v>
      </c>
      <c r="L51" s="14"/>
      <c r="M51" s="5"/>
      <c r="N51" s="23"/>
      <c r="O51" s="14"/>
      <c r="P51" s="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row>
    <row r="52" spans="1:40" s="50" customFormat="1" ht="20.100000000000001" customHeight="1">
      <c r="A52" s="42"/>
      <c r="B52" s="43"/>
      <c r="C52" s="10" t="s">
        <v>0</v>
      </c>
      <c r="D52" s="149"/>
      <c r="E52" s="344"/>
      <c r="F52" s="351"/>
      <c r="G52" s="349"/>
      <c r="H52" s="270" t="s">
        <v>13</v>
      </c>
      <c r="I52" s="352"/>
      <c r="J52" s="75"/>
      <c r="K52" s="167" t="s">
        <v>91</v>
      </c>
      <c r="L52" s="12"/>
      <c r="M52" s="7"/>
      <c r="N52" s="23"/>
      <c r="O52" s="12"/>
      <c r="P52" s="7"/>
      <c r="Q52" s="35"/>
      <c r="R52" s="35"/>
      <c r="S52" s="35"/>
      <c r="T52" s="35"/>
      <c r="U52" s="35"/>
      <c r="V52" s="35"/>
      <c r="W52" s="35"/>
      <c r="X52" s="35"/>
      <c r="Y52" s="35"/>
      <c r="Z52" s="35"/>
      <c r="AA52" s="35"/>
      <c r="AB52" s="35"/>
      <c r="AC52" s="35"/>
      <c r="AD52" s="35"/>
      <c r="AE52" s="35"/>
      <c r="AF52" s="35"/>
      <c r="AG52" s="35"/>
      <c r="AH52" s="35"/>
      <c r="AI52" s="35"/>
      <c r="AJ52" s="35"/>
      <c r="AK52" s="35"/>
      <c r="AL52" s="35"/>
      <c r="AM52" s="35"/>
      <c r="AN52" s="35"/>
    </row>
    <row r="53" spans="1:40" s="50" customFormat="1" ht="20.100000000000001" customHeight="1">
      <c r="A53" s="42"/>
      <c r="B53" s="43"/>
      <c r="C53" s="10" t="s">
        <v>0</v>
      </c>
      <c r="D53" s="149"/>
      <c r="E53" s="344"/>
      <c r="F53" s="351"/>
      <c r="G53" s="349"/>
      <c r="H53" s="270" t="s">
        <v>78</v>
      </c>
      <c r="I53" s="352"/>
      <c r="J53" s="75"/>
      <c r="K53" s="169" t="s">
        <v>92</v>
      </c>
      <c r="L53" s="12"/>
      <c r="M53" s="7"/>
      <c r="N53" s="27"/>
      <c r="O53" s="12"/>
      <c r="P53" s="7"/>
      <c r="Q53" s="35"/>
      <c r="R53" s="35"/>
      <c r="S53" s="35"/>
      <c r="T53" s="35"/>
      <c r="U53" s="35"/>
      <c r="V53" s="35"/>
      <c r="W53" s="35"/>
      <c r="X53" s="35"/>
      <c r="Y53" s="35"/>
      <c r="Z53" s="35"/>
      <c r="AA53" s="35"/>
      <c r="AB53" s="35"/>
      <c r="AC53" s="35"/>
      <c r="AD53" s="35"/>
      <c r="AE53" s="35"/>
      <c r="AF53" s="35"/>
      <c r="AG53" s="35"/>
      <c r="AH53" s="35"/>
      <c r="AI53" s="35"/>
      <c r="AJ53" s="35"/>
      <c r="AK53" s="35"/>
      <c r="AL53" s="35"/>
      <c r="AM53" s="35"/>
      <c r="AN53" s="35"/>
    </row>
    <row r="54" spans="1:40" s="50" customFormat="1" ht="20.100000000000001" customHeight="1">
      <c r="A54" s="42"/>
      <c r="B54" s="43"/>
      <c r="C54" s="10" t="s">
        <v>0</v>
      </c>
      <c r="D54" s="149"/>
      <c r="E54" s="344"/>
      <c r="F54" s="351"/>
      <c r="G54" s="349"/>
      <c r="H54" s="270" t="s">
        <v>77</v>
      </c>
      <c r="I54" s="352"/>
      <c r="J54" s="75"/>
      <c r="K54" s="320" t="s">
        <v>72</v>
      </c>
      <c r="L54" s="12"/>
      <c r="M54" s="7"/>
      <c r="N54" s="271"/>
      <c r="O54" s="12"/>
      <c r="P54" s="7"/>
      <c r="Q54" s="35"/>
      <c r="R54" s="35"/>
      <c r="S54" s="35"/>
      <c r="T54" s="35"/>
      <c r="U54" s="35"/>
      <c r="V54" s="35"/>
      <c r="W54" s="35"/>
      <c r="X54" s="35"/>
      <c r="Y54" s="35"/>
      <c r="Z54" s="35"/>
      <c r="AA54" s="35"/>
      <c r="AB54" s="35"/>
      <c r="AC54" s="35"/>
      <c r="AD54" s="35"/>
      <c r="AE54" s="35"/>
      <c r="AF54" s="35"/>
      <c r="AG54" s="35"/>
      <c r="AH54" s="35"/>
      <c r="AI54" s="35"/>
      <c r="AJ54" s="35"/>
      <c r="AK54" s="35"/>
      <c r="AL54" s="35"/>
      <c r="AM54" s="35"/>
      <c r="AN54" s="35"/>
    </row>
    <row r="55" spans="1:40" s="50" customFormat="1" ht="20.100000000000001" customHeight="1">
      <c r="A55" s="42"/>
      <c r="B55" s="43"/>
      <c r="C55" s="10" t="s">
        <v>0</v>
      </c>
      <c r="D55" s="149"/>
      <c r="E55" s="344"/>
      <c r="F55" s="351"/>
      <c r="G55" s="349"/>
      <c r="H55" s="270" t="s">
        <v>14</v>
      </c>
      <c r="I55" s="82"/>
      <c r="J55" s="75"/>
      <c r="K55" s="169" t="s">
        <v>115</v>
      </c>
      <c r="L55" s="12"/>
      <c r="M55" s="7"/>
      <c r="N55" s="27" t="s">
        <v>109</v>
      </c>
      <c r="O55" s="12"/>
      <c r="P55" s="7"/>
      <c r="Q55" s="35"/>
      <c r="R55" s="35"/>
      <c r="S55" s="35"/>
      <c r="T55" s="35"/>
      <c r="U55" s="35"/>
      <c r="V55" s="35"/>
      <c r="W55" s="35"/>
      <c r="X55" s="35"/>
      <c r="Y55" s="35"/>
      <c r="Z55" s="35"/>
      <c r="AA55" s="35"/>
      <c r="AB55" s="35"/>
      <c r="AC55" s="35"/>
      <c r="AD55" s="35"/>
      <c r="AE55" s="35"/>
      <c r="AF55" s="35"/>
      <c r="AG55" s="35"/>
      <c r="AH55" s="35"/>
      <c r="AI55" s="35"/>
      <c r="AJ55" s="35"/>
      <c r="AK55" s="35"/>
      <c r="AL55" s="35"/>
      <c r="AM55" s="35"/>
      <c r="AN55" s="35"/>
    </row>
    <row r="56" spans="1:40" s="50" customFormat="1" ht="24.95" customHeight="1">
      <c r="A56" s="42"/>
      <c r="B56" s="43"/>
      <c r="C56" s="10" t="s">
        <v>0</v>
      </c>
      <c r="D56" s="149"/>
      <c r="E56" s="344"/>
      <c r="F56" s="351"/>
      <c r="G56" s="349"/>
      <c r="H56" s="272" t="s">
        <v>127</v>
      </c>
      <c r="I56" s="82"/>
      <c r="J56" s="75"/>
      <c r="K56" s="167" t="s">
        <v>97</v>
      </c>
      <c r="L56" s="12"/>
      <c r="M56" s="7"/>
      <c r="N56" s="178" t="s">
        <v>71</v>
      </c>
      <c r="O56" s="12"/>
      <c r="P56" s="7"/>
      <c r="Q56" s="35"/>
      <c r="R56" s="35"/>
      <c r="S56" s="35"/>
      <c r="T56" s="35"/>
      <c r="U56" s="35"/>
      <c r="V56" s="35"/>
      <c r="W56" s="35"/>
      <c r="X56" s="35"/>
      <c r="Y56" s="35"/>
      <c r="Z56" s="35"/>
      <c r="AA56" s="35"/>
      <c r="AB56" s="35"/>
      <c r="AC56" s="35"/>
      <c r="AD56" s="35"/>
      <c r="AE56" s="35"/>
      <c r="AF56" s="35"/>
      <c r="AG56" s="35"/>
      <c r="AH56" s="35"/>
      <c r="AI56" s="35"/>
      <c r="AJ56" s="35"/>
      <c r="AK56" s="35"/>
      <c r="AL56" s="35"/>
      <c r="AM56" s="35"/>
      <c r="AN56" s="35"/>
    </row>
    <row r="57" spans="1:40" s="50" customFormat="1" ht="20.100000000000001" customHeight="1">
      <c r="A57" s="42"/>
      <c r="B57" s="43"/>
      <c r="C57" s="10" t="s">
        <v>128</v>
      </c>
      <c r="D57" s="149"/>
      <c r="E57" s="344"/>
      <c r="F57" s="351"/>
      <c r="G57" s="350"/>
      <c r="H57" s="70" t="s">
        <v>29</v>
      </c>
      <c r="I57" s="273"/>
      <c r="J57" s="75"/>
      <c r="K57" s="314" t="s">
        <v>95</v>
      </c>
      <c r="L57" s="12"/>
      <c r="M57" s="7"/>
      <c r="N57" s="181" t="s">
        <v>71</v>
      </c>
      <c r="O57" s="12"/>
      <c r="P57" s="7"/>
      <c r="Q57" s="35"/>
      <c r="R57" s="35"/>
      <c r="S57" s="35"/>
      <c r="T57" s="35"/>
      <c r="U57" s="35"/>
      <c r="V57" s="35"/>
      <c r="W57" s="35"/>
      <c r="X57" s="35"/>
      <c r="Y57" s="35"/>
      <c r="Z57" s="35"/>
      <c r="AA57" s="35"/>
      <c r="AB57" s="35"/>
      <c r="AC57" s="35"/>
      <c r="AD57" s="35"/>
      <c r="AE57" s="35"/>
      <c r="AF57" s="35"/>
      <c r="AG57" s="35"/>
      <c r="AH57" s="35"/>
      <c r="AI57" s="35"/>
      <c r="AJ57" s="35"/>
      <c r="AK57" s="35"/>
      <c r="AL57" s="35"/>
      <c r="AM57" s="35"/>
      <c r="AN57" s="35"/>
    </row>
    <row r="58" spans="1:40" s="50" customFormat="1" ht="20.100000000000001" customHeight="1">
      <c r="A58" s="42"/>
      <c r="B58" s="43"/>
      <c r="C58" s="10" t="s">
        <v>0</v>
      </c>
      <c r="D58" s="149"/>
      <c r="E58" s="344"/>
      <c r="F58" s="351"/>
      <c r="G58" s="348" t="s">
        <v>129</v>
      </c>
      <c r="H58" s="267" t="s">
        <v>11</v>
      </c>
      <c r="I58" s="82"/>
      <c r="J58" s="75"/>
      <c r="K58" s="315" t="s">
        <v>130</v>
      </c>
      <c r="L58" s="12"/>
      <c r="M58" s="7"/>
      <c r="N58" s="269"/>
      <c r="O58" s="12"/>
      <c r="P58" s="7"/>
      <c r="Q58" s="35"/>
      <c r="R58" s="35"/>
      <c r="S58" s="35"/>
      <c r="T58" s="35"/>
      <c r="U58" s="35"/>
      <c r="V58" s="35"/>
      <c r="W58" s="35"/>
      <c r="X58" s="35"/>
      <c r="Y58" s="35"/>
      <c r="Z58" s="35"/>
      <c r="AA58" s="35"/>
      <c r="AB58" s="35"/>
      <c r="AC58" s="35"/>
      <c r="AD58" s="35"/>
      <c r="AE58" s="35"/>
      <c r="AF58" s="35"/>
      <c r="AG58" s="35"/>
      <c r="AH58" s="35"/>
      <c r="AI58" s="35"/>
      <c r="AJ58" s="35"/>
      <c r="AK58" s="35"/>
      <c r="AL58" s="35"/>
      <c r="AM58" s="35"/>
      <c r="AN58" s="35"/>
    </row>
    <row r="59" spans="1:40" s="50" customFormat="1" ht="20.100000000000001" customHeight="1">
      <c r="A59" s="42"/>
      <c r="B59" s="43"/>
      <c r="C59" s="10" t="s">
        <v>0</v>
      </c>
      <c r="D59" s="149"/>
      <c r="E59" s="344"/>
      <c r="F59" s="274"/>
      <c r="G59" s="349"/>
      <c r="H59" s="270" t="s">
        <v>12</v>
      </c>
      <c r="I59" s="82"/>
      <c r="J59" s="75"/>
      <c r="K59" s="167" t="s">
        <v>101</v>
      </c>
      <c r="L59" s="12"/>
      <c r="M59" s="7"/>
      <c r="N59" s="27"/>
      <c r="O59" s="12"/>
      <c r="P59" s="7"/>
      <c r="Q59" s="35"/>
      <c r="R59" s="35"/>
      <c r="S59" s="35"/>
      <c r="T59" s="35"/>
      <c r="U59" s="35"/>
      <c r="V59" s="35"/>
      <c r="W59" s="35"/>
      <c r="X59" s="35"/>
      <c r="Y59" s="35"/>
      <c r="Z59" s="35"/>
      <c r="AA59" s="35"/>
      <c r="AB59" s="35"/>
      <c r="AC59" s="35"/>
      <c r="AD59" s="35"/>
      <c r="AE59" s="35"/>
      <c r="AF59" s="35"/>
      <c r="AG59" s="35"/>
      <c r="AH59" s="35"/>
      <c r="AI59" s="35"/>
      <c r="AJ59" s="35"/>
      <c r="AK59" s="35"/>
      <c r="AL59" s="35"/>
      <c r="AM59" s="35"/>
      <c r="AN59" s="35"/>
    </row>
    <row r="60" spans="1:40" s="50" customFormat="1" ht="20.100000000000001" customHeight="1">
      <c r="A60" s="42"/>
      <c r="B60" s="43"/>
      <c r="C60" s="10" t="s">
        <v>0</v>
      </c>
      <c r="D60" s="149"/>
      <c r="E60" s="344"/>
      <c r="F60" s="275"/>
      <c r="G60" s="349"/>
      <c r="H60" s="270" t="s">
        <v>13</v>
      </c>
      <c r="I60" s="82"/>
      <c r="J60" s="75"/>
      <c r="K60" s="167" t="s">
        <v>91</v>
      </c>
      <c r="L60" s="12"/>
      <c r="M60" s="7"/>
      <c r="N60" s="23"/>
      <c r="O60" s="12"/>
      <c r="P60" s="7"/>
      <c r="Q60" s="35"/>
      <c r="R60" s="35"/>
      <c r="S60" s="35"/>
      <c r="T60" s="35"/>
      <c r="U60" s="35"/>
      <c r="V60" s="35"/>
      <c r="W60" s="35"/>
      <c r="X60" s="35"/>
      <c r="Y60" s="35"/>
      <c r="Z60" s="35"/>
      <c r="AA60" s="35"/>
      <c r="AB60" s="35"/>
      <c r="AC60" s="35"/>
      <c r="AD60" s="35"/>
      <c r="AE60" s="35"/>
      <c r="AF60" s="35"/>
      <c r="AG60" s="35"/>
      <c r="AH60" s="35"/>
      <c r="AI60" s="35"/>
      <c r="AJ60" s="35"/>
      <c r="AK60" s="35"/>
      <c r="AL60" s="35"/>
      <c r="AM60" s="35"/>
      <c r="AN60" s="35"/>
    </row>
    <row r="61" spans="1:40" s="50" customFormat="1" ht="20.100000000000001" customHeight="1">
      <c r="A61" s="42"/>
      <c r="B61" s="43"/>
      <c r="C61" s="10" t="s">
        <v>0</v>
      </c>
      <c r="D61" s="149"/>
      <c r="E61" s="344"/>
      <c r="F61" s="275"/>
      <c r="G61" s="349"/>
      <c r="H61" s="270" t="s">
        <v>78</v>
      </c>
      <c r="I61" s="82"/>
      <c r="J61" s="75"/>
      <c r="K61" s="169" t="s">
        <v>92</v>
      </c>
      <c r="L61" s="12"/>
      <c r="M61" s="7"/>
      <c r="N61" s="27"/>
      <c r="O61" s="12"/>
      <c r="P61" s="7"/>
      <c r="Q61" s="35"/>
      <c r="R61" s="35"/>
      <c r="S61" s="35"/>
      <c r="T61" s="35"/>
      <c r="U61" s="35"/>
      <c r="V61" s="35"/>
      <c r="W61" s="35"/>
      <c r="X61" s="35"/>
      <c r="Y61" s="35"/>
      <c r="Z61" s="35"/>
      <c r="AA61" s="35"/>
      <c r="AB61" s="35"/>
      <c r="AC61" s="35"/>
      <c r="AD61" s="35"/>
      <c r="AE61" s="35"/>
      <c r="AF61" s="35"/>
      <c r="AG61" s="35"/>
      <c r="AH61" s="35"/>
      <c r="AI61" s="35"/>
      <c r="AJ61" s="35"/>
      <c r="AK61" s="35"/>
      <c r="AL61" s="35"/>
      <c r="AM61" s="35"/>
      <c r="AN61" s="35"/>
    </row>
    <row r="62" spans="1:40" s="50" customFormat="1" ht="20.100000000000001" customHeight="1">
      <c r="A62" s="42"/>
      <c r="B62" s="43"/>
      <c r="C62" s="10" t="s">
        <v>0</v>
      </c>
      <c r="D62" s="149"/>
      <c r="E62" s="344"/>
      <c r="F62" s="275"/>
      <c r="G62" s="349"/>
      <c r="H62" s="270" t="s">
        <v>77</v>
      </c>
      <c r="I62" s="82"/>
      <c r="J62" s="75"/>
      <c r="K62" s="320" t="s">
        <v>72</v>
      </c>
      <c r="L62" s="12"/>
      <c r="M62" s="7"/>
      <c r="N62" s="276"/>
      <c r="O62" s="12"/>
      <c r="P62" s="7"/>
      <c r="Q62" s="35"/>
      <c r="R62" s="35"/>
      <c r="S62" s="35"/>
      <c r="T62" s="35"/>
      <c r="U62" s="35"/>
      <c r="V62" s="35"/>
      <c r="W62" s="35"/>
      <c r="X62" s="35"/>
      <c r="Y62" s="35"/>
      <c r="Z62" s="35"/>
      <c r="AA62" s="35"/>
      <c r="AB62" s="35"/>
      <c r="AC62" s="35"/>
      <c r="AD62" s="35"/>
      <c r="AE62" s="35"/>
      <c r="AF62" s="35"/>
      <c r="AG62" s="35"/>
      <c r="AH62" s="35"/>
      <c r="AI62" s="35"/>
      <c r="AJ62" s="35"/>
      <c r="AK62" s="35"/>
      <c r="AL62" s="35"/>
      <c r="AM62" s="35"/>
      <c r="AN62" s="35"/>
    </row>
    <row r="63" spans="1:40" s="50" customFormat="1" ht="20.100000000000001" customHeight="1">
      <c r="A63" s="42"/>
      <c r="B63" s="43"/>
      <c r="C63" s="10" t="s">
        <v>0</v>
      </c>
      <c r="D63" s="149"/>
      <c r="E63" s="344"/>
      <c r="F63" s="275"/>
      <c r="G63" s="349"/>
      <c r="H63" s="270" t="s">
        <v>14</v>
      </c>
      <c r="I63" s="82"/>
      <c r="J63" s="75"/>
      <c r="K63" s="169" t="s">
        <v>115</v>
      </c>
      <c r="L63" s="12"/>
      <c r="M63" s="7"/>
      <c r="N63" s="27" t="s">
        <v>115</v>
      </c>
      <c r="O63" s="12"/>
      <c r="P63" s="7"/>
      <c r="Q63" s="35"/>
      <c r="R63" s="35"/>
      <c r="S63" s="35"/>
      <c r="T63" s="35"/>
      <c r="U63" s="35"/>
      <c r="V63" s="35"/>
      <c r="W63" s="35"/>
      <c r="X63" s="35"/>
      <c r="Y63" s="35"/>
      <c r="Z63" s="35"/>
      <c r="AA63" s="35"/>
      <c r="AB63" s="35"/>
      <c r="AC63" s="35"/>
      <c r="AD63" s="35"/>
      <c r="AE63" s="35"/>
      <c r="AF63" s="35"/>
      <c r="AG63" s="35"/>
      <c r="AH63" s="35"/>
      <c r="AI63" s="35"/>
      <c r="AJ63" s="35"/>
      <c r="AK63" s="35"/>
      <c r="AL63" s="35"/>
      <c r="AM63" s="35"/>
      <c r="AN63" s="35"/>
    </row>
    <row r="64" spans="1:40" s="50" customFormat="1" ht="24.95" customHeight="1">
      <c r="A64" s="42"/>
      <c r="B64" s="43"/>
      <c r="C64" s="10" t="s">
        <v>0</v>
      </c>
      <c r="D64" s="149"/>
      <c r="E64" s="344"/>
      <c r="F64" s="275"/>
      <c r="G64" s="349"/>
      <c r="H64" s="272" t="s">
        <v>127</v>
      </c>
      <c r="I64" s="82"/>
      <c r="J64" s="75"/>
      <c r="K64" s="167" t="s">
        <v>97</v>
      </c>
      <c r="L64" s="12"/>
      <c r="M64" s="7"/>
      <c r="N64" s="178" t="s">
        <v>71</v>
      </c>
      <c r="O64" s="12"/>
      <c r="P64" s="7"/>
      <c r="Q64" s="35"/>
      <c r="R64" s="35"/>
      <c r="S64" s="35"/>
      <c r="T64" s="35"/>
      <c r="U64" s="35"/>
      <c r="V64" s="35"/>
      <c r="W64" s="35"/>
      <c r="X64" s="35"/>
      <c r="Y64" s="35"/>
      <c r="Z64" s="35"/>
      <c r="AA64" s="35"/>
      <c r="AB64" s="35"/>
      <c r="AC64" s="35"/>
      <c r="AD64" s="35"/>
      <c r="AE64" s="35"/>
      <c r="AF64" s="35"/>
      <c r="AG64" s="35"/>
      <c r="AH64" s="35"/>
      <c r="AI64" s="35"/>
      <c r="AJ64" s="35"/>
      <c r="AK64" s="35"/>
      <c r="AL64" s="35"/>
      <c r="AM64" s="35"/>
      <c r="AN64" s="35"/>
    </row>
    <row r="65" spans="1:40" s="50" customFormat="1" ht="20.100000000000001" customHeight="1">
      <c r="A65" s="42"/>
      <c r="B65" s="43"/>
      <c r="C65" s="10" t="s">
        <v>128</v>
      </c>
      <c r="D65" s="149"/>
      <c r="E65" s="344"/>
      <c r="F65" s="275"/>
      <c r="G65" s="350"/>
      <c r="H65" s="70" t="s">
        <v>29</v>
      </c>
      <c r="I65" s="273"/>
      <c r="J65" s="75"/>
      <c r="K65" s="314" t="s">
        <v>95</v>
      </c>
      <c r="L65" s="12"/>
      <c r="M65" s="7"/>
      <c r="N65" s="181" t="s">
        <v>71</v>
      </c>
      <c r="O65" s="12"/>
      <c r="P65" s="7"/>
      <c r="Q65" s="35"/>
      <c r="R65" s="35"/>
      <c r="S65" s="35"/>
      <c r="T65" s="35"/>
      <c r="U65" s="35"/>
      <c r="V65" s="35"/>
      <c r="W65" s="35"/>
      <c r="X65" s="35"/>
      <c r="Y65" s="35"/>
      <c r="Z65" s="35"/>
      <c r="AA65" s="35"/>
      <c r="AB65" s="35"/>
      <c r="AC65" s="35"/>
      <c r="AD65" s="35"/>
      <c r="AE65" s="35"/>
      <c r="AF65" s="35"/>
      <c r="AG65" s="35"/>
      <c r="AH65" s="35"/>
      <c r="AI65" s="35"/>
      <c r="AJ65" s="35"/>
      <c r="AK65" s="35"/>
      <c r="AL65" s="35"/>
      <c r="AM65" s="35"/>
      <c r="AN65" s="35"/>
    </row>
    <row r="66" spans="1:40" s="50" customFormat="1" ht="20.100000000000001" customHeight="1">
      <c r="A66" s="42"/>
      <c r="B66" s="43"/>
      <c r="C66" s="10" t="s">
        <v>0</v>
      </c>
      <c r="D66" s="149"/>
      <c r="E66" s="344"/>
      <c r="F66" s="275"/>
      <c r="G66" s="348" t="s">
        <v>131</v>
      </c>
      <c r="H66" s="267" t="s">
        <v>11</v>
      </c>
      <c r="I66" s="82"/>
      <c r="J66" s="75"/>
      <c r="K66" s="315" t="s">
        <v>132</v>
      </c>
      <c r="L66" s="12"/>
      <c r="M66" s="7"/>
      <c r="N66" s="269"/>
      <c r="O66" s="12"/>
      <c r="P66" s="7"/>
      <c r="Q66" s="35"/>
      <c r="R66" s="35"/>
      <c r="S66" s="35"/>
      <c r="T66" s="35"/>
      <c r="U66" s="35"/>
      <c r="V66" s="35"/>
      <c r="W66" s="35"/>
      <c r="X66" s="35"/>
      <c r="Y66" s="35"/>
      <c r="Z66" s="35"/>
      <c r="AA66" s="35"/>
      <c r="AB66" s="35"/>
      <c r="AC66" s="35"/>
      <c r="AD66" s="35"/>
      <c r="AE66" s="35"/>
      <c r="AF66" s="35"/>
      <c r="AG66" s="35"/>
      <c r="AH66" s="35"/>
      <c r="AI66" s="35"/>
      <c r="AJ66" s="35"/>
      <c r="AK66" s="35"/>
      <c r="AL66" s="35"/>
      <c r="AM66" s="35"/>
      <c r="AN66" s="35"/>
    </row>
    <row r="67" spans="1:40" s="50" customFormat="1" ht="20.100000000000001" customHeight="1">
      <c r="A67" s="42"/>
      <c r="B67" s="43"/>
      <c r="C67" s="10" t="s">
        <v>0</v>
      </c>
      <c r="D67" s="149"/>
      <c r="E67" s="344"/>
      <c r="F67" s="275"/>
      <c r="G67" s="349"/>
      <c r="H67" s="270" t="s">
        <v>12</v>
      </c>
      <c r="I67" s="82"/>
      <c r="J67" s="75"/>
      <c r="K67" s="167" t="s">
        <v>101</v>
      </c>
      <c r="L67" s="12"/>
      <c r="M67" s="7"/>
      <c r="N67" s="27"/>
      <c r="O67" s="12"/>
      <c r="P67" s="7"/>
      <c r="Q67" s="35"/>
      <c r="R67" s="35"/>
      <c r="S67" s="35"/>
      <c r="T67" s="35"/>
      <c r="U67" s="35"/>
      <c r="V67" s="35"/>
      <c r="W67" s="35"/>
      <c r="X67" s="35"/>
      <c r="Y67" s="35"/>
      <c r="Z67" s="35"/>
      <c r="AA67" s="35"/>
      <c r="AB67" s="35"/>
      <c r="AC67" s="35"/>
      <c r="AD67" s="35"/>
      <c r="AE67" s="35"/>
      <c r="AF67" s="35"/>
      <c r="AG67" s="35"/>
      <c r="AH67" s="35"/>
      <c r="AI67" s="35"/>
      <c r="AJ67" s="35"/>
      <c r="AK67" s="35"/>
      <c r="AL67" s="35"/>
      <c r="AM67" s="35"/>
      <c r="AN67" s="35"/>
    </row>
    <row r="68" spans="1:40" s="50" customFormat="1" ht="20.100000000000001" customHeight="1">
      <c r="A68" s="42"/>
      <c r="B68" s="43"/>
      <c r="C68" s="10" t="s">
        <v>0</v>
      </c>
      <c r="D68" s="149"/>
      <c r="E68" s="344"/>
      <c r="F68" s="275"/>
      <c r="G68" s="349"/>
      <c r="H68" s="270" t="s">
        <v>13</v>
      </c>
      <c r="I68" s="82"/>
      <c r="J68" s="75"/>
      <c r="K68" s="167" t="s">
        <v>91</v>
      </c>
      <c r="L68" s="12"/>
      <c r="M68" s="7"/>
      <c r="N68" s="27"/>
      <c r="O68" s="12"/>
      <c r="P68" s="7"/>
      <c r="Q68" s="35"/>
      <c r="R68" s="35"/>
      <c r="S68" s="35"/>
      <c r="T68" s="35"/>
      <c r="U68" s="35"/>
      <c r="V68" s="35"/>
      <c r="W68" s="35"/>
      <c r="X68" s="35"/>
      <c r="Y68" s="35"/>
      <c r="Z68" s="35"/>
      <c r="AA68" s="35"/>
      <c r="AB68" s="35"/>
      <c r="AC68" s="35"/>
      <c r="AD68" s="35"/>
      <c r="AE68" s="35"/>
      <c r="AF68" s="35"/>
      <c r="AG68" s="35"/>
      <c r="AH68" s="35"/>
      <c r="AI68" s="35"/>
      <c r="AJ68" s="35"/>
      <c r="AK68" s="35"/>
      <c r="AL68" s="35"/>
      <c r="AM68" s="35"/>
      <c r="AN68" s="35"/>
    </row>
    <row r="69" spans="1:40" s="50" customFormat="1" ht="20.100000000000001" customHeight="1">
      <c r="A69" s="42"/>
      <c r="B69" s="43"/>
      <c r="C69" s="10" t="s">
        <v>0</v>
      </c>
      <c r="D69" s="149"/>
      <c r="E69" s="344"/>
      <c r="F69" s="275"/>
      <c r="G69" s="349"/>
      <c r="H69" s="270" t="s">
        <v>78</v>
      </c>
      <c r="I69" s="82"/>
      <c r="J69" s="75"/>
      <c r="K69" s="169" t="s">
        <v>92</v>
      </c>
      <c r="L69" s="12"/>
      <c r="M69" s="7"/>
      <c r="N69" s="27"/>
      <c r="O69" s="12"/>
      <c r="P69" s="7"/>
      <c r="Q69" s="35"/>
      <c r="R69" s="35"/>
      <c r="S69" s="35"/>
      <c r="T69" s="35"/>
      <c r="U69" s="35"/>
      <c r="V69" s="35"/>
      <c r="W69" s="35"/>
      <c r="X69" s="35"/>
      <c r="Y69" s="35"/>
      <c r="Z69" s="35"/>
      <c r="AA69" s="35"/>
      <c r="AB69" s="35"/>
      <c r="AC69" s="35"/>
      <c r="AD69" s="35"/>
      <c r="AE69" s="35"/>
      <c r="AF69" s="35"/>
      <c r="AG69" s="35"/>
      <c r="AH69" s="35"/>
      <c r="AI69" s="35"/>
      <c r="AJ69" s="35"/>
      <c r="AK69" s="35"/>
      <c r="AL69" s="35"/>
      <c r="AM69" s="35"/>
      <c r="AN69" s="35"/>
    </row>
    <row r="70" spans="1:40" s="50" customFormat="1" ht="20.100000000000001" customHeight="1">
      <c r="A70" s="42"/>
      <c r="B70" s="43"/>
      <c r="C70" s="10" t="s">
        <v>0</v>
      </c>
      <c r="D70" s="149"/>
      <c r="E70" s="344"/>
      <c r="F70" s="275"/>
      <c r="G70" s="349"/>
      <c r="H70" s="270" t="s">
        <v>77</v>
      </c>
      <c r="I70" s="82"/>
      <c r="J70" s="75"/>
      <c r="K70" s="320" t="s">
        <v>72</v>
      </c>
      <c r="L70" s="12"/>
      <c r="M70" s="7"/>
      <c r="N70" s="276"/>
      <c r="O70" s="12"/>
      <c r="P70" s="7"/>
      <c r="Q70" s="35"/>
      <c r="R70" s="35"/>
      <c r="S70" s="35"/>
      <c r="T70" s="35"/>
      <c r="U70" s="35"/>
      <c r="V70" s="35"/>
      <c r="W70" s="35"/>
      <c r="X70" s="35"/>
      <c r="Y70" s="35"/>
      <c r="Z70" s="35"/>
      <c r="AA70" s="35"/>
      <c r="AB70" s="35"/>
      <c r="AC70" s="35"/>
      <c r="AD70" s="35"/>
      <c r="AE70" s="35"/>
      <c r="AF70" s="35"/>
      <c r="AG70" s="35"/>
      <c r="AH70" s="35"/>
      <c r="AI70" s="35"/>
      <c r="AJ70" s="35"/>
      <c r="AK70" s="35"/>
      <c r="AL70" s="35"/>
      <c r="AM70" s="35"/>
      <c r="AN70" s="35"/>
    </row>
    <row r="71" spans="1:40" s="50" customFormat="1" ht="20.100000000000001" customHeight="1">
      <c r="A71" s="42"/>
      <c r="B71" s="43"/>
      <c r="C71" s="10" t="s">
        <v>0</v>
      </c>
      <c r="D71" s="149"/>
      <c r="E71" s="344"/>
      <c r="F71" s="275"/>
      <c r="G71" s="349"/>
      <c r="H71" s="270" t="s">
        <v>14</v>
      </c>
      <c r="I71" s="82"/>
      <c r="J71" s="75"/>
      <c r="K71" s="169" t="s">
        <v>115</v>
      </c>
      <c r="L71" s="12"/>
      <c r="M71" s="7"/>
      <c r="N71" s="27" t="s">
        <v>115</v>
      </c>
      <c r="O71" s="12"/>
      <c r="P71" s="7"/>
      <c r="Q71" s="35"/>
      <c r="R71" s="35"/>
      <c r="S71" s="35"/>
      <c r="T71" s="35"/>
      <c r="U71" s="35"/>
      <c r="V71" s="35"/>
      <c r="W71" s="35"/>
      <c r="X71" s="35"/>
      <c r="Y71" s="35"/>
      <c r="Z71" s="35"/>
      <c r="AA71" s="35"/>
      <c r="AB71" s="35"/>
      <c r="AC71" s="35"/>
      <c r="AD71" s="35"/>
      <c r="AE71" s="35"/>
      <c r="AF71" s="35"/>
      <c r="AG71" s="35"/>
      <c r="AH71" s="35"/>
      <c r="AI71" s="35"/>
      <c r="AJ71" s="35"/>
      <c r="AK71" s="35"/>
      <c r="AL71" s="35"/>
      <c r="AM71" s="35"/>
      <c r="AN71" s="35"/>
    </row>
    <row r="72" spans="1:40" s="50" customFormat="1" ht="24.95" customHeight="1">
      <c r="A72" s="42"/>
      <c r="B72" s="43"/>
      <c r="C72" s="10" t="s">
        <v>0</v>
      </c>
      <c r="D72" s="149"/>
      <c r="E72" s="344"/>
      <c r="F72" s="275"/>
      <c r="G72" s="349"/>
      <c r="H72" s="272" t="s">
        <v>127</v>
      </c>
      <c r="I72" s="82"/>
      <c r="J72" s="75"/>
      <c r="K72" s="167" t="s">
        <v>97</v>
      </c>
      <c r="L72" s="12"/>
      <c r="M72" s="7"/>
      <c r="N72" s="178" t="s">
        <v>71</v>
      </c>
      <c r="O72" s="12"/>
      <c r="P72" s="7"/>
      <c r="Q72" s="35"/>
      <c r="R72" s="35"/>
      <c r="S72" s="35"/>
      <c r="T72" s="35"/>
      <c r="U72" s="35"/>
      <c r="V72" s="35"/>
      <c r="W72" s="35"/>
      <c r="X72" s="35"/>
      <c r="Y72" s="35"/>
      <c r="Z72" s="35"/>
      <c r="AA72" s="35"/>
      <c r="AB72" s="35"/>
      <c r="AC72" s="35"/>
      <c r="AD72" s="35"/>
      <c r="AE72" s="35"/>
      <c r="AF72" s="35"/>
      <c r="AG72" s="35"/>
      <c r="AH72" s="35"/>
      <c r="AI72" s="35"/>
      <c r="AJ72" s="35"/>
      <c r="AK72" s="35"/>
      <c r="AL72" s="35"/>
      <c r="AM72" s="35"/>
      <c r="AN72" s="35"/>
    </row>
    <row r="73" spans="1:40" s="50" customFormat="1" ht="20.100000000000001" customHeight="1">
      <c r="A73" s="42"/>
      <c r="B73" s="43"/>
      <c r="C73" s="10" t="s">
        <v>128</v>
      </c>
      <c r="D73" s="149"/>
      <c r="E73" s="344"/>
      <c r="F73" s="277"/>
      <c r="G73" s="350"/>
      <c r="H73" s="70" t="s">
        <v>29</v>
      </c>
      <c r="I73" s="273"/>
      <c r="J73" s="71"/>
      <c r="K73" s="314" t="s">
        <v>95</v>
      </c>
      <c r="L73" s="13"/>
      <c r="M73" s="8"/>
      <c r="N73" s="181" t="s">
        <v>71</v>
      </c>
      <c r="O73" s="13"/>
      <c r="P73" s="8"/>
      <c r="Q73" s="35"/>
      <c r="R73" s="35"/>
      <c r="S73" s="35"/>
      <c r="T73" s="35"/>
      <c r="U73" s="35"/>
      <c r="V73" s="35"/>
      <c r="W73" s="35"/>
      <c r="X73" s="35"/>
      <c r="Y73" s="35"/>
      <c r="Z73" s="35"/>
      <c r="AA73" s="35"/>
      <c r="AB73" s="35"/>
      <c r="AC73" s="35"/>
      <c r="AD73" s="35"/>
      <c r="AE73" s="35"/>
      <c r="AF73" s="35"/>
      <c r="AG73" s="35"/>
      <c r="AH73" s="35"/>
      <c r="AI73" s="35"/>
      <c r="AJ73" s="35"/>
      <c r="AK73" s="35"/>
      <c r="AL73" s="35"/>
      <c r="AM73" s="35"/>
      <c r="AN73" s="35"/>
    </row>
    <row r="74" spans="1:40" s="50" customFormat="1" ht="33.75" customHeight="1" thickBot="1">
      <c r="A74" s="42"/>
      <c r="B74" s="43"/>
      <c r="C74" s="10"/>
      <c r="D74" s="149"/>
      <c r="E74" s="345"/>
      <c r="F74" s="89"/>
      <c r="G74" s="213"/>
      <c r="H74" s="90" t="s">
        <v>5</v>
      </c>
      <c r="I74" s="205"/>
      <c r="J74" s="214">
        <f>SUMIF($B$44:$B$73,"",J$44:J$73)</f>
        <v>4</v>
      </c>
      <c r="K74" s="17"/>
      <c r="L74" s="18"/>
      <c r="M74" s="91">
        <f>SUMIF($B$44:$B$73,"",M$44:M$73)</f>
        <v>4</v>
      </c>
      <c r="N74" s="17"/>
      <c r="O74" s="18"/>
      <c r="P74" s="91">
        <f>IF(N3=0,"",ROUND(SUM(P$44:P$73),2))</f>
        <v>0</v>
      </c>
      <c r="Q74" s="35"/>
      <c r="R74" s="35"/>
      <c r="S74" s="35"/>
      <c r="T74" s="35"/>
      <c r="U74" s="35"/>
      <c r="V74" s="35"/>
      <c r="W74" s="35"/>
      <c r="X74" s="35"/>
      <c r="Y74" s="35"/>
      <c r="Z74" s="35"/>
      <c r="AA74" s="35"/>
      <c r="AB74" s="35"/>
      <c r="AC74" s="35"/>
      <c r="AD74" s="35"/>
      <c r="AE74" s="35"/>
      <c r="AF74" s="35"/>
      <c r="AG74" s="35"/>
      <c r="AH74" s="35"/>
      <c r="AI74" s="35"/>
      <c r="AJ74" s="35"/>
      <c r="AK74" s="35"/>
      <c r="AL74" s="35"/>
      <c r="AM74" s="35"/>
      <c r="AN74" s="35"/>
    </row>
    <row r="75" spans="1:40" s="50" customFormat="1" ht="30" hidden="1" customHeight="1">
      <c r="A75" s="42" t="s">
        <v>135</v>
      </c>
      <c r="B75" s="43" t="s">
        <v>162</v>
      </c>
      <c r="C75" s="10"/>
      <c r="D75" s="150" t="s">
        <v>7</v>
      </c>
      <c r="E75" s="353" t="s">
        <v>135</v>
      </c>
      <c r="F75" s="278" t="s">
        <v>136</v>
      </c>
      <c r="G75" s="355" t="s">
        <v>137</v>
      </c>
      <c r="H75" s="356"/>
      <c r="I75" s="279" t="s">
        <v>138</v>
      </c>
      <c r="J75" s="143"/>
      <c r="K75" s="280" t="s">
        <v>139</v>
      </c>
      <c r="L75" s="280"/>
      <c r="M75" s="280"/>
      <c r="N75" s="281" t="s">
        <v>139</v>
      </c>
      <c r="O75" s="282"/>
      <c r="P75" s="283" t="str">
        <f>IF(O75="×","参加資格無し",IF(AND($B75&lt;&gt;"×",$J75&lt;&gt;0,O75&lt;&gt;""),$J75*VLOOKUP(O75,指数_3段階,2,0),""))</f>
        <v/>
      </c>
      <c r="Q75" s="35"/>
      <c r="R75" s="35"/>
      <c r="S75" s="35"/>
      <c r="T75" s="35"/>
      <c r="U75" s="35"/>
      <c r="V75" s="35"/>
      <c r="W75" s="35"/>
      <c r="X75" s="35"/>
      <c r="Y75" s="35"/>
      <c r="Z75" s="35"/>
      <c r="AA75" s="35"/>
      <c r="AB75" s="35"/>
      <c r="AC75" s="35"/>
      <c r="AD75" s="35"/>
      <c r="AE75" s="35"/>
      <c r="AF75" s="35"/>
      <c r="AG75" s="35"/>
      <c r="AH75" s="35"/>
      <c r="AI75" s="35"/>
      <c r="AJ75" s="35"/>
      <c r="AK75" s="35"/>
      <c r="AL75" s="35"/>
      <c r="AM75" s="35"/>
      <c r="AN75" s="35"/>
    </row>
    <row r="76" spans="1:40" s="50" customFormat="1" ht="36" hidden="1" customHeight="1">
      <c r="A76" s="42"/>
      <c r="B76" s="43" t="str">
        <f>$B$75</f>
        <v>×</v>
      </c>
      <c r="C76" s="10"/>
      <c r="D76" s="149"/>
      <c r="E76" s="354"/>
      <c r="F76" s="79" t="s">
        <v>140</v>
      </c>
      <c r="G76" s="284" t="s">
        <v>141</v>
      </c>
      <c r="H76" s="285"/>
      <c r="I76" s="357" t="s">
        <v>142</v>
      </c>
      <c r="J76" s="73">
        <v>2</v>
      </c>
      <c r="K76" s="286" t="s">
        <v>143</v>
      </c>
      <c r="L76" s="287" t="s">
        <v>21</v>
      </c>
      <c r="M76" s="125" t="str">
        <f>IF(AND($B76&lt;&gt;"×",$J76&lt;&gt;0,L76&lt;&gt;""),$J76*VLOOKUP(L76,指数_2段階,2,0),"")</f>
        <v/>
      </c>
      <c r="N76" s="288"/>
      <c r="O76" s="289"/>
      <c r="P76" s="125" t="str">
        <f>IF(AND($B76&lt;&gt;"×",$J76&lt;&gt;0,O76&lt;&gt;""),$J76*VLOOKUP(O76,指数_2段階,2,0),"")</f>
        <v/>
      </c>
      <c r="Q76" s="35"/>
      <c r="R76" s="35"/>
      <c r="S76" s="35"/>
      <c r="T76" s="35"/>
      <c r="U76" s="35"/>
      <c r="V76" s="35"/>
      <c r="W76" s="35"/>
      <c r="X76" s="35"/>
      <c r="Y76" s="35"/>
      <c r="Z76" s="35"/>
      <c r="AA76" s="35"/>
      <c r="AB76" s="35"/>
      <c r="AC76" s="35"/>
      <c r="AD76" s="35"/>
      <c r="AE76" s="35"/>
      <c r="AF76" s="35"/>
      <c r="AG76" s="35"/>
      <c r="AH76" s="35"/>
      <c r="AI76" s="35"/>
      <c r="AJ76" s="35"/>
      <c r="AK76" s="35"/>
      <c r="AL76" s="35"/>
      <c r="AM76" s="35"/>
      <c r="AN76" s="35"/>
    </row>
    <row r="77" spans="1:40" s="50" customFormat="1" ht="18.75" hidden="1" customHeight="1">
      <c r="A77" s="42"/>
      <c r="B77" s="43" t="str">
        <f t="shared" ref="B77:B95" si="1">$B$75</f>
        <v>×</v>
      </c>
      <c r="C77" s="10"/>
      <c r="D77" s="149"/>
      <c r="E77" s="354"/>
      <c r="F77" s="290" t="s">
        <v>144</v>
      </c>
      <c r="G77" s="77" t="s">
        <v>145</v>
      </c>
      <c r="H77" s="291"/>
      <c r="I77" s="357"/>
      <c r="J77" s="75"/>
      <c r="K77" s="286" t="s">
        <v>146</v>
      </c>
      <c r="L77" s="292"/>
      <c r="M77" s="5"/>
      <c r="N77" s="288"/>
      <c r="O77" s="292"/>
      <c r="P77" s="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row>
    <row r="78" spans="1:40" s="50" customFormat="1" ht="18.75" hidden="1" customHeight="1">
      <c r="A78" s="42"/>
      <c r="B78" s="43" t="str">
        <f t="shared" si="1"/>
        <v>×</v>
      </c>
      <c r="C78" s="10"/>
      <c r="D78" s="149"/>
      <c r="E78" s="354"/>
      <c r="F78" s="290"/>
      <c r="G78" s="77" t="s">
        <v>147</v>
      </c>
      <c r="H78" s="291"/>
      <c r="I78" s="357"/>
      <c r="J78" s="75"/>
      <c r="K78" s="170" t="s">
        <v>101</v>
      </c>
      <c r="L78" s="293"/>
      <c r="M78" s="7"/>
      <c r="N78" s="26"/>
      <c r="O78" s="293"/>
      <c r="P78" s="7"/>
      <c r="Q78" s="35"/>
      <c r="R78" s="35"/>
      <c r="S78" s="35"/>
      <c r="T78" s="35"/>
      <c r="U78" s="35"/>
      <c r="V78" s="35"/>
      <c r="W78" s="35"/>
      <c r="X78" s="35"/>
      <c r="Y78" s="35"/>
      <c r="Z78" s="35"/>
      <c r="AA78" s="35"/>
      <c r="AB78" s="35"/>
      <c r="AC78" s="35"/>
      <c r="AD78" s="35"/>
      <c r="AE78" s="35"/>
      <c r="AF78" s="35"/>
      <c r="AG78" s="35"/>
      <c r="AH78" s="35"/>
      <c r="AI78" s="35"/>
      <c r="AJ78" s="35"/>
      <c r="AK78" s="35"/>
      <c r="AL78" s="35"/>
      <c r="AM78" s="35"/>
      <c r="AN78" s="35"/>
    </row>
    <row r="79" spans="1:40" s="50" customFormat="1" ht="18.75" hidden="1" customHeight="1">
      <c r="A79" s="42"/>
      <c r="B79" s="43" t="str">
        <f t="shared" si="1"/>
        <v>×</v>
      </c>
      <c r="C79" s="10"/>
      <c r="D79" s="149"/>
      <c r="E79" s="354"/>
      <c r="F79" s="290"/>
      <c r="G79" s="77" t="s">
        <v>148</v>
      </c>
      <c r="H79" s="291"/>
      <c r="I79" s="294"/>
      <c r="J79" s="75"/>
      <c r="K79" s="170" t="s">
        <v>91</v>
      </c>
      <c r="L79" s="293"/>
      <c r="M79" s="7"/>
      <c r="N79" s="26"/>
      <c r="O79" s="293"/>
      <c r="P79" s="7"/>
      <c r="Q79" s="35"/>
      <c r="R79" s="35"/>
      <c r="S79" s="35"/>
      <c r="T79" s="35"/>
      <c r="U79" s="35"/>
      <c r="V79" s="35"/>
      <c r="W79" s="35"/>
      <c r="X79" s="35"/>
      <c r="Y79" s="35"/>
      <c r="Z79" s="35"/>
      <c r="AA79" s="35"/>
      <c r="AB79" s="35"/>
      <c r="AC79" s="35"/>
      <c r="AD79" s="35"/>
      <c r="AE79" s="35"/>
      <c r="AF79" s="35"/>
      <c r="AG79" s="35"/>
      <c r="AH79" s="35"/>
      <c r="AI79" s="35"/>
      <c r="AJ79" s="35"/>
      <c r="AK79" s="35"/>
      <c r="AL79" s="35"/>
      <c r="AM79" s="35"/>
      <c r="AN79" s="35"/>
    </row>
    <row r="80" spans="1:40" s="50" customFormat="1" ht="18.75" hidden="1" customHeight="1">
      <c r="A80" s="42"/>
      <c r="B80" s="43" t="str">
        <f t="shared" si="1"/>
        <v>×</v>
      </c>
      <c r="C80" s="10"/>
      <c r="D80" s="149"/>
      <c r="E80" s="354"/>
      <c r="F80" s="290"/>
      <c r="G80" s="77" t="s">
        <v>149</v>
      </c>
      <c r="H80" s="291"/>
      <c r="I80" s="294"/>
      <c r="J80" s="75"/>
      <c r="K80" s="170" t="s">
        <v>115</v>
      </c>
      <c r="L80" s="293"/>
      <c r="M80" s="7"/>
      <c r="N80" s="26" t="s">
        <v>115</v>
      </c>
      <c r="O80" s="293"/>
      <c r="P80" s="7"/>
      <c r="Q80" s="35"/>
      <c r="R80" s="35"/>
      <c r="S80" s="35"/>
      <c r="T80" s="35"/>
      <c r="U80" s="35"/>
      <c r="V80" s="35"/>
      <c r="W80" s="35"/>
      <c r="X80" s="35"/>
      <c r="Y80" s="35"/>
      <c r="Z80" s="35"/>
      <c r="AA80" s="35"/>
      <c r="AB80" s="35"/>
      <c r="AC80" s="35"/>
      <c r="AD80" s="35"/>
      <c r="AE80" s="35"/>
      <c r="AF80" s="35"/>
      <c r="AG80" s="35"/>
      <c r="AH80" s="35"/>
      <c r="AI80" s="35"/>
      <c r="AJ80" s="35"/>
      <c r="AK80" s="35"/>
      <c r="AL80" s="35"/>
      <c r="AM80" s="35"/>
      <c r="AN80" s="35"/>
    </row>
    <row r="81" spans="1:40" s="50" customFormat="1" ht="18.75" hidden="1" customHeight="1">
      <c r="A81" s="42"/>
      <c r="B81" s="43" t="str">
        <f t="shared" si="1"/>
        <v>×</v>
      </c>
      <c r="C81" s="10"/>
      <c r="D81" s="149"/>
      <c r="E81" s="354"/>
      <c r="F81" s="290"/>
      <c r="G81" s="77" t="s">
        <v>150</v>
      </c>
      <c r="H81" s="291"/>
      <c r="I81" s="294"/>
      <c r="J81" s="75"/>
      <c r="K81" s="170" t="s">
        <v>151</v>
      </c>
      <c r="L81" s="293"/>
      <c r="M81" s="7"/>
      <c r="N81" s="26"/>
      <c r="O81" s="293"/>
      <c r="P81" s="7"/>
      <c r="Q81" s="35"/>
      <c r="R81" s="35"/>
      <c r="S81" s="35"/>
      <c r="T81" s="35"/>
      <c r="U81" s="35"/>
      <c r="V81" s="35"/>
      <c r="W81" s="35"/>
      <c r="X81" s="35"/>
      <c r="Y81" s="35"/>
      <c r="Z81" s="35"/>
      <c r="AA81" s="35"/>
      <c r="AB81" s="35"/>
      <c r="AC81" s="35"/>
      <c r="AD81" s="35"/>
      <c r="AE81" s="35"/>
      <c r="AF81" s="35"/>
      <c r="AG81" s="35"/>
      <c r="AH81" s="35"/>
      <c r="AI81" s="35"/>
      <c r="AJ81" s="35"/>
      <c r="AK81" s="35"/>
      <c r="AL81" s="35"/>
      <c r="AM81" s="35"/>
      <c r="AN81" s="35"/>
    </row>
    <row r="82" spans="1:40" s="50" customFormat="1" ht="38.25" hidden="1" customHeight="1">
      <c r="A82" s="42"/>
      <c r="B82" s="43" t="str">
        <f t="shared" si="1"/>
        <v>×</v>
      </c>
      <c r="C82" s="10"/>
      <c r="D82" s="149"/>
      <c r="E82" s="354"/>
      <c r="F82" s="290"/>
      <c r="G82" s="77" t="s">
        <v>152</v>
      </c>
      <c r="H82" s="291"/>
      <c r="I82" s="294"/>
      <c r="J82" s="75"/>
      <c r="K82" s="170" t="s">
        <v>153</v>
      </c>
      <c r="L82" s="293"/>
      <c r="M82" s="7"/>
      <c r="N82" s="26"/>
      <c r="O82" s="293"/>
      <c r="P82" s="7"/>
      <c r="Q82" s="35"/>
      <c r="R82" s="35"/>
      <c r="S82" s="35"/>
      <c r="T82" s="35"/>
      <c r="U82" s="35"/>
      <c r="V82" s="35"/>
      <c r="W82" s="35"/>
      <c r="X82" s="35"/>
      <c r="Y82" s="35"/>
      <c r="Z82" s="35"/>
      <c r="AA82" s="35"/>
      <c r="AB82" s="35"/>
      <c r="AC82" s="35"/>
      <c r="AD82" s="35"/>
      <c r="AE82" s="35"/>
      <c r="AF82" s="35"/>
      <c r="AG82" s="35"/>
      <c r="AH82" s="35"/>
      <c r="AI82" s="35"/>
      <c r="AJ82" s="35"/>
      <c r="AK82" s="35"/>
      <c r="AL82" s="35"/>
      <c r="AM82" s="35"/>
      <c r="AN82" s="35"/>
    </row>
    <row r="83" spans="1:40" s="50" customFormat="1" ht="18.75" hidden="1" customHeight="1">
      <c r="A83" s="42"/>
      <c r="B83" s="43" t="str">
        <f t="shared" si="1"/>
        <v>×</v>
      </c>
      <c r="C83" s="10"/>
      <c r="D83" s="149"/>
      <c r="E83" s="354"/>
      <c r="F83" s="295"/>
      <c r="G83" s="296" t="s">
        <v>154</v>
      </c>
      <c r="H83" s="297"/>
      <c r="I83" s="298"/>
      <c r="J83" s="71"/>
      <c r="K83" s="171" t="s">
        <v>95</v>
      </c>
      <c r="L83" s="299"/>
      <c r="M83" s="8"/>
      <c r="N83" s="181" t="s">
        <v>71</v>
      </c>
      <c r="O83" s="299"/>
      <c r="P83" s="8"/>
      <c r="Q83" s="35"/>
      <c r="R83" s="35"/>
      <c r="S83" s="35"/>
      <c r="T83" s="35"/>
      <c r="U83" s="35"/>
      <c r="V83" s="35"/>
      <c r="W83" s="35"/>
      <c r="X83" s="35"/>
      <c r="Y83" s="35"/>
      <c r="Z83" s="35"/>
      <c r="AA83" s="35"/>
      <c r="AB83" s="35"/>
      <c r="AC83" s="35"/>
      <c r="AD83" s="35"/>
      <c r="AE83" s="35"/>
      <c r="AF83" s="35"/>
      <c r="AG83" s="35"/>
      <c r="AH83" s="35"/>
      <c r="AI83" s="35"/>
      <c r="AJ83" s="35"/>
      <c r="AK83" s="35"/>
      <c r="AL83" s="35"/>
      <c r="AM83" s="35"/>
      <c r="AN83" s="35"/>
    </row>
    <row r="84" spans="1:40" s="50" customFormat="1" ht="36" hidden="1" customHeight="1">
      <c r="A84" s="42"/>
      <c r="B84" s="43" t="str">
        <f t="shared" si="1"/>
        <v>×</v>
      </c>
      <c r="C84" s="10"/>
      <c r="D84" s="149"/>
      <c r="E84" s="354"/>
      <c r="F84" s="266" t="s">
        <v>155</v>
      </c>
      <c r="G84" s="300" t="s">
        <v>156</v>
      </c>
      <c r="H84" s="301"/>
      <c r="I84" s="358" t="s">
        <v>157</v>
      </c>
      <c r="J84" s="69">
        <v>3</v>
      </c>
      <c r="K84" s="302" t="s">
        <v>102</v>
      </c>
      <c r="L84" s="172" t="s">
        <v>21</v>
      </c>
      <c r="M84" s="4" t="str">
        <f>IF(AND($B84&lt;&gt;"×",$J84&lt;&gt;0,L84&lt;&gt;""),$J84*VLOOKUP(L84,指数_2段階,2,0),"")</f>
        <v/>
      </c>
      <c r="N84" s="180" t="s">
        <v>71</v>
      </c>
      <c r="O84" s="25"/>
      <c r="P84" s="4" t="str">
        <f>IF(AND($B84&lt;&gt;"×",$J84&lt;&gt;0,O84&lt;&gt;""),$J84*VLOOKUP(O84,指数_2段階,2,0),"")</f>
        <v/>
      </c>
      <c r="Q84" s="35"/>
      <c r="R84" s="35"/>
      <c r="S84" s="35"/>
      <c r="T84" s="35"/>
      <c r="U84" s="35"/>
      <c r="V84" s="35"/>
      <c r="W84" s="35"/>
      <c r="X84" s="35"/>
      <c r="Y84" s="35"/>
      <c r="Z84" s="35"/>
      <c r="AA84" s="35"/>
      <c r="AB84" s="35"/>
      <c r="AC84" s="35"/>
      <c r="AD84" s="35"/>
      <c r="AE84" s="35"/>
      <c r="AF84" s="35"/>
      <c r="AG84" s="35"/>
      <c r="AH84" s="35"/>
      <c r="AI84" s="35"/>
      <c r="AJ84" s="35"/>
      <c r="AK84" s="35"/>
      <c r="AL84" s="35"/>
      <c r="AM84" s="35"/>
      <c r="AN84" s="35"/>
    </row>
    <row r="85" spans="1:40" s="50" customFormat="1" ht="18.75" hidden="1" customHeight="1">
      <c r="A85" s="42"/>
      <c r="B85" s="43" t="str">
        <f t="shared" si="1"/>
        <v>×</v>
      </c>
      <c r="C85" s="10"/>
      <c r="D85" s="149"/>
      <c r="E85" s="354"/>
      <c r="F85" s="360" t="s">
        <v>158</v>
      </c>
      <c r="G85" s="77" t="s">
        <v>159</v>
      </c>
      <c r="H85" s="291"/>
      <c r="I85" s="357"/>
      <c r="J85" s="75"/>
      <c r="K85" s="170" t="s">
        <v>32</v>
      </c>
      <c r="L85" s="293"/>
      <c r="M85" s="7"/>
      <c r="N85" s="26"/>
      <c r="O85" s="293"/>
      <c r="P85" s="7"/>
      <c r="Q85" s="35"/>
      <c r="R85" s="35"/>
      <c r="S85" s="35"/>
      <c r="T85" s="35"/>
      <c r="U85" s="35"/>
      <c r="V85" s="35"/>
      <c r="W85" s="35"/>
      <c r="X85" s="35"/>
      <c r="Y85" s="35"/>
      <c r="Z85" s="35"/>
      <c r="AA85" s="35"/>
      <c r="AB85" s="35"/>
      <c r="AC85" s="35"/>
      <c r="AD85" s="35"/>
      <c r="AE85" s="35"/>
      <c r="AF85" s="35"/>
      <c r="AG85" s="35"/>
      <c r="AH85" s="35"/>
      <c r="AI85" s="35"/>
      <c r="AJ85" s="35"/>
      <c r="AK85" s="35"/>
      <c r="AL85" s="35"/>
      <c r="AM85" s="35"/>
      <c r="AN85" s="35"/>
    </row>
    <row r="86" spans="1:40" s="50" customFormat="1" ht="18.75" hidden="1" customHeight="1">
      <c r="A86" s="42"/>
      <c r="B86" s="43" t="str">
        <f t="shared" si="1"/>
        <v>×</v>
      </c>
      <c r="C86" s="10"/>
      <c r="D86" s="149"/>
      <c r="E86" s="354"/>
      <c r="F86" s="360"/>
      <c r="G86" s="296" t="s">
        <v>160</v>
      </c>
      <c r="H86" s="297"/>
      <c r="I86" s="359"/>
      <c r="J86" s="71"/>
      <c r="K86" s="171" t="s">
        <v>67</v>
      </c>
      <c r="L86" s="293"/>
      <c r="M86" s="7"/>
      <c r="N86" s="28" t="s">
        <v>161</v>
      </c>
      <c r="O86" s="293"/>
      <c r="P86" s="7"/>
      <c r="Q86" s="35"/>
      <c r="R86" s="35"/>
      <c r="S86" s="35"/>
      <c r="T86" s="35"/>
      <c r="U86" s="35"/>
      <c r="V86" s="35"/>
      <c r="W86" s="35"/>
      <c r="X86" s="35"/>
      <c r="Y86" s="35"/>
      <c r="Z86" s="35"/>
      <c r="AA86" s="35"/>
      <c r="AB86" s="35"/>
      <c r="AC86" s="35"/>
      <c r="AD86" s="35"/>
      <c r="AE86" s="35"/>
      <c r="AF86" s="35"/>
      <c r="AG86" s="35"/>
      <c r="AH86" s="35"/>
      <c r="AI86" s="35"/>
      <c r="AJ86" s="35"/>
      <c r="AK86" s="35"/>
      <c r="AL86" s="35"/>
      <c r="AM86" s="35"/>
      <c r="AN86" s="35"/>
    </row>
    <row r="87" spans="1:40" s="50" customFormat="1" ht="18.75" hidden="1" customHeight="1">
      <c r="A87" s="42"/>
      <c r="B87" s="43" t="str">
        <f t="shared" si="1"/>
        <v>×</v>
      </c>
      <c r="C87" s="10"/>
      <c r="D87" s="149"/>
      <c r="E87" s="354"/>
      <c r="F87" s="303"/>
      <c r="G87" s="284" t="s">
        <v>145</v>
      </c>
      <c r="H87" s="285"/>
      <c r="I87" s="294"/>
      <c r="J87" s="75"/>
      <c r="K87" s="286" t="s">
        <v>146</v>
      </c>
      <c r="L87" s="293"/>
      <c r="M87" s="7"/>
      <c r="N87" s="288"/>
      <c r="O87" s="293"/>
      <c r="P87" s="7"/>
      <c r="Q87" s="35"/>
      <c r="R87" s="35"/>
      <c r="S87" s="35"/>
      <c r="T87" s="35"/>
      <c r="U87" s="35"/>
      <c r="V87" s="35"/>
      <c r="W87" s="35"/>
      <c r="X87" s="35"/>
      <c r="Y87" s="35"/>
      <c r="Z87" s="35"/>
      <c r="AA87" s="35"/>
      <c r="AB87" s="35"/>
      <c r="AC87" s="35"/>
      <c r="AD87" s="35"/>
      <c r="AE87" s="35"/>
      <c r="AF87" s="35"/>
      <c r="AG87" s="35"/>
      <c r="AH87" s="35"/>
      <c r="AI87" s="35"/>
      <c r="AJ87" s="35"/>
      <c r="AK87" s="35"/>
      <c r="AL87" s="35"/>
      <c r="AM87" s="35"/>
      <c r="AN87" s="35"/>
    </row>
    <row r="88" spans="1:40" s="50" customFormat="1" ht="18.75" hidden="1" customHeight="1">
      <c r="A88" s="42"/>
      <c r="B88" s="43" t="str">
        <f t="shared" si="1"/>
        <v>×</v>
      </c>
      <c r="C88" s="10"/>
      <c r="D88" s="149"/>
      <c r="E88" s="354"/>
      <c r="F88" s="303"/>
      <c r="G88" s="77" t="s">
        <v>147</v>
      </c>
      <c r="H88" s="291"/>
      <c r="I88" s="294"/>
      <c r="J88" s="75"/>
      <c r="K88" s="170" t="s">
        <v>101</v>
      </c>
      <c r="L88" s="293"/>
      <c r="M88" s="7"/>
      <c r="N88" s="26"/>
      <c r="O88" s="293"/>
      <c r="P88" s="7"/>
      <c r="Q88" s="35"/>
      <c r="R88" s="35"/>
      <c r="S88" s="35"/>
      <c r="T88" s="35"/>
      <c r="U88" s="35"/>
      <c r="V88" s="35"/>
      <c r="W88" s="35"/>
      <c r="X88" s="35"/>
      <c r="Y88" s="35"/>
      <c r="Z88" s="35"/>
      <c r="AA88" s="35"/>
      <c r="AB88" s="35"/>
      <c r="AC88" s="35"/>
      <c r="AD88" s="35"/>
      <c r="AE88" s="35"/>
      <c r="AF88" s="35"/>
      <c r="AG88" s="35"/>
      <c r="AH88" s="35"/>
      <c r="AI88" s="35"/>
      <c r="AJ88" s="35"/>
      <c r="AK88" s="35"/>
      <c r="AL88" s="35"/>
      <c r="AM88" s="35"/>
      <c r="AN88" s="35"/>
    </row>
    <row r="89" spans="1:40" s="50" customFormat="1" ht="18.75" hidden="1" customHeight="1">
      <c r="A89" s="42"/>
      <c r="B89" s="43" t="str">
        <f t="shared" si="1"/>
        <v>×</v>
      </c>
      <c r="C89" s="10"/>
      <c r="D89" s="149"/>
      <c r="E89" s="354"/>
      <c r="F89" s="303"/>
      <c r="G89" s="77" t="s">
        <v>148</v>
      </c>
      <c r="H89" s="291"/>
      <c r="I89" s="294"/>
      <c r="J89" s="75"/>
      <c r="K89" s="170" t="s">
        <v>91</v>
      </c>
      <c r="L89" s="293"/>
      <c r="M89" s="7"/>
      <c r="N89" s="26"/>
      <c r="O89" s="293"/>
      <c r="P89" s="7"/>
      <c r="Q89" s="35"/>
      <c r="R89" s="35"/>
      <c r="S89" s="35"/>
      <c r="T89" s="35"/>
      <c r="U89" s="35"/>
      <c r="V89" s="35"/>
      <c r="W89" s="35"/>
      <c r="X89" s="35"/>
      <c r="Y89" s="35"/>
      <c r="Z89" s="35"/>
      <c r="AA89" s="35"/>
      <c r="AB89" s="35"/>
      <c r="AC89" s="35"/>
      <c r="AD89" s="35"/>
      <c r="AE89" s="35"/>
      <c r="AF89" s="35"/>
      <c r="AG89" s="35"/>
      <c r="AH89" s="35"/>
      <c r="AI89" s="35"/>
      <c r="AJ89" s="35"/>
      <c r="AK89" s="35"/>
      <c r="AL89" s="35"/>
      <c r="AM89" s="35"/>
      <c r="AN89" s="35"/>
    </row>
    <row r="90" spans="1:40" s="50" customFormat="1" ht="18.75" hidden="1" customHeight="1">
      <c r="A90" s="42"/>
      <c r="B90" s="43" t="str">
        <f t="shared" si="1"/>
        <v>×</v>
      </c>
      <c r="C90" s="10"/>
      <c r="D90" s="149"/>
      <c r="E90" s="354"/>
      <c r="F90" s="79"/>
      <c r="G90" s="77" t="s">
        <v>149</v>
      </c>
      <c r="H90" s="291"/>
      <c r="I90" s="294"/>
      <c r="J90" s="75"/>
      <c r="K90" s="170" t="s">
        <v>115</v>
      </c>
      <c r="L90" s="293"/>
      <c r="M90" s="7"/>
      <c r="N90" s="26" t="s">
        <v>115</v>
      </c>
      <c r="O90" s="293"/>
      <c r="P90" s="7"/>
      <c r="Q90" s="35"/>
      <c r="R90" s="35"/>
      <c r="S90" s="35"/>
      <c r="T90" s="35"/>
      <c r="U90" s="35"/>
      <c r="V90" s="35"/>
      <c r="W90" s="35"/>
      <c r="X90" s="35"/>
      <c r="Y90" s="35"/>
      <c r="Z90" s="35"/>
      <c r="AA90" s="35"/>
      <c r="AB90" s="35"/>
      <c r="AC90" s="35"/>
      <c r="AD90" s="35"/>
      <c r="AE90" s="35"/>
      <c r="AF90" s="35"/>
      <c r="AG90" s="35"/>
      <c r="AH90" s="35"/>
      <c r="AI90" s="35"/>
      <c r="AJ90" s="35"/>
      <c r="AK90" s="35"/>
      <c r="AL90" s="35"/>
      <c r="AM90" s="35"/>
      <c r="AN90" s="35"/>
    </row>
    <row r="91" spans="1:40" s="50" customFormat="1" ht="18.75" hidden="1" customHeight="1">
      <c r="A91" s="42"/>
      <c r="B91" s="43" t="str">
        <f t="shared" si="1"/>
        <v>×</v>
      </c>
      <c r="C91" s="10"/>
      <c r="D91" s="149"/>
      <c r="E91" s="354"/>
      <c r="F91" s="290"/>
      <c r="G91" s="77" t="s">
        <v>150</v>
      </c>
      <c r="H91" s="291"/>
      <c r="I91" s="294"/>
      <c r="J91" s="75"/>
      <c r="K91" s="170" t="s">
        <v>151</v>
      </c>
      <c r="L91" s="293"/>
      <c r="M91" s="7"/>
      <c r="N91" s="26"/>
      <c r="O91" s="293"/>
      <c r="P91" s="7"/>
      <c r="Q91" s="35"/>
      <c r="R91" s="35"/>
      <c r="S91" s="35"/>
      <c r="T91" s="35"/>
      <c r="U91" s="35"/>
      <c r="V91" s="35"/>
      <c r="W91" s="35"/>
      <c r="X91" s="35"/>
      <c r="Y91" s="35"/>
      <c r="Z91" s="35"/>
      <c r="AA91" s="35"/>
      <c r="AB91" s="35"/>
      <c r="AC91" s="35"/>
      <c r="AD91" s="35"/>
      <c r="AE91" s="35"/>
      <c r="AF91" s="35"/>
      <c r="AG91" s="35"/>
      <c r="AH91" s="35"/>
      <c r="AI91" s="35"/>
      <c r="AJ91" s="35"/>
      <c r="AK91" s="35"/>
      <c r="AL91" s="35"/>
      <c r="AM91" s="35"/>
      <c r="AN91" s="35"/>
    </row>
    <row r="92" spans="1:40" s="50" customFormat="1" ht="18.75" hidden="1" customHeight="1">
      <c r="A92" s="42"/>
      <c r="B92" s="43" t="str">
        <f t="shared" si="1"/>
        <v>×</v>
      </c>
      <c r="C92" s="10"/>
      <c r="D92" s="149"/>
      <c r="E92" s="354"/>
      <c r="F92" s="290"/>
      <c r="G92" s="77" t="s">
        <v>141</v>
      </c>
      <c r="H92" s="291"/>
      <c r="I92" s="294"/>
      <c r="J92" s="75"/>
      <c r="K92" s="170" t="s">
        <v>143</v>
      </c>
      <c r="L92" s="293"/>
      <c r="M92" s="7"/>
      <c r="N92" s="26"/>
      <c r="O92" s="293"/>
      <c r="P92" s="7"/>
      <c r="Q92" s="35"/>
      <c r="R92" s="35"/>
      <c r="S92" s="35"/>
      <c r="T92" s="35"/>
      <c r="U92" s="35"/>
      <c r="V92" s="35"/>
      <c r="W92" s="35"/>
      <c r="X92" s="35"/>
      <c r="Y92" s="35"/>
      <c r="Z92" s="35"/>
      <c r="AA92" s="35"/>
      <c r="AB92" s="35"/>
      <c r="AC92" s="35"/>
      <c r="AD92" s="35"/>
      <c r="AE92" s="35"/>
      <c r="AF92" s="35"/>
      <c r="AG92" s="35"/>
      <c r="AH92" s="35"/>
      <c r="AI92" s="35"/>
      <c r="AJ92" s="35"/>
      <c r="AK92" s="35"/>
      <c r="AL92" s="35"/>
      <c r="AM92" s="35"/>
      <c r="AN92" s="35"/>
    </row>
    <row r="93" spans="1:40" s="50" customFormat="1" ht="37.5" hidden="1" customHeight="1">
      <c r="A93" s="42"/>
      <c r="B93" s="43" t="str">
        <f t="shared" si="1"/>
        <v>×</v>
      </c>
      <c r="C93" s="10"/>
      <c r="D93" s="149"/>
      <c r="E93" s="354"/>
      <c r="F93" s="290"/>
      <c r="G93" s="77" t="s">
        <v>152</v>
      </c>
      <c r="H93" s="291"/>
      <c r="I93" s="294"/>
      <c r="J93" s="75"/>
      <c r="K93" s="170" t="s">
        <v>153</v>
      </c>
      <c r="L93" s="293"/>
      <c r="M93" s="7"/>
      <c r="N93" s="26"/>
      <c r="O93" s="293"/>
      <c r="P93" s="7"/>
      <c r="Q93" s="35"/>
      <c r="R93" s="35"/>
      <c r="S93" s="35"/>
      <c r="T93" s="35"/>
      <c r="U93" s="35"/>
      <c r="V93" s="35"/>
      <c r="W93" s="35"/>
      <c r="X93" s="35"/>
      <c r="Y93" s="35"/>
      <c r="Z93" s="35"/>
      <c r="AA93" s="35"/>
      <c r="AB93" s="35"/>
      <c r="AC93" s="35"/>
      <c r="AD93" s="35"/>
      <c r="AE93" s="35"/>
      <c r="AF93" s="35"/>
      <c r="AG93" s="35"/>
      <c r="AH93" s="35"/>
      <c r="AI93" s="35"/>
      <c r="AJ93" s="35"/>
      <c r="AK93" s="35"/>
      <c r="AL93" s="35"/>
      <c r="AM93" s="35"/>
      <c r="AN93" s="35"/>
    </row>
    <row r="94" spans="1:40" s="50" customFormat="1" ht="18.75" hidden="1" customHeight="1">
      <c r="A94" s="42"/>
      <c r="B94" s="43" t="str">
        <f t="shared" si="1"/>
        <v>×</v>
      </c>
      <c r="C94" s="10"/>
      <c r="D94" s="149"/>
      <c r="E94" s="354"/>
      <c r="F94" s="84"/>
      <c r="G94" s="296" t="s">
        <v>154</v>
      </c>
      <c r="H94" s="304"/>
      <c r="I94" s="298"/>
      <c r="J94" s="71"/>
      <c r="K94" s="171" t="s">
        <v>95</v>
      </c>
      <c r="L94" s="299"/>
      <c r="M94" s="8"/>
      <c r="N94" s="180" t="s">
        <v>71</v>
      </c>
      <c r="O94" s="299"/>
      <c r="P94" s="8"/>
      <c r="Q94" s="35"/>
      <c r="R94" s="35"/>
      <c r="S94" s="35"/>
      <c r="T94" s="35"/>
      <c r="U94" s="35"/>
      <c r="V94" s="35"/>
      <c r="W94" s="35"/>
      <c r="X94" s="35"/>
      <c r="Y94" s="35"/>
      <c r="Z94" s="35"/>
      <c r="AA94" s="35"/>
      <c r="AB94" s="35"/>
      <c r="AC94" s="35"/>
      <c r="AD94" s="35"/>
      <c r="AE94" s="35"/>
      <c r="AF94" s="35"/>
      <c r="AG94" s="35"/>
      <c r="AH94" s="35"/>
      <c r="AI94" s="35"/>
      <c r="AJ94" s="35"/>
      <c r="AK94" s="35"/>
      <c r="AL94" s="35"/>
      <c r="AM94" s="35"/>
      <c r="AN94" s="35"/>
    </row>
    <row r="95" spans="1:40" s="50" customFormat="1" ht="20.100000000000001" hidden="1" customHeight="1" thickBot="1">
      <c r="A95" s="42"/>
      <c r="B95" s="43" t="str">
        <f t="shared" si="1"/>
        <v>×</v>
      </c>
      <c r="C95" s="10"/>
      <c r="D95" s="149"/>
      <c r="E95" s="305"/>
      <c r="F95" s="89"/>
      <c r="G95" s="90"/>
      <c r="H95" s="90" t="s">
        <v>5</v>
      </c>
      <c r="I95" s="205"/>
      <c r="J95" s="306" t="str">
        <f>IF($B95&lt;&gt;"×",SUM(J$404:J$423),"")</f>
        <v/>
      </c>
      <c r="K95" s="17"/>
      <c r="L95" s="307"/>
      <c r="M95" s="307"/>
      <c r="N95" s="17"/>
      <c r="O95" s="18"/>
      <c r="P95" s="91" t="str">
        <f>IF($B95&lt;&gt;"×",SUM(P$404:P$423),"")</f>
        <v/>
      </c>
      <c r="Q95" s="35"/>
      <c r="R95" s="35"/>
      <c r="S95" s="35"/>
      <c r="T95" s="35"/>
      <c r="U95" s="35"/>
      <c r="V95" s="35"/>
      <c r="W95" s="35"/>
      <c r="X95" s="35"/>
      <c r="Y95" s="35"/>
      <c r="Z95" s="35"/>
      <c r="AA95" s="35"/>
      <c r="AB95" s="35"/>
      <c r="AC95" s="35"/>
      <c r="AD95" s="35"/>
      <c r="AE95" s="35"/>
      <c r="AF95" s="35"/>
      <c r="AG95" s="35"/>
      <c r="AH95" s="35"/>
      <c r="AI95" s="35"/>
      <c r="AJ95" s="35"/>
      <c r="AK95" s="35"/>
      <c r="AL95" s="35"/>
      <c r="AM95" s="35"/>
      <c r="AN95" s="35"/>
    </row>
    <row r="96" spans="1:40" s="50" customFormat="1" ht="22.5" customHeight="1">
      <c r="A96" s="42"/>
      <c r="B96" s="43"/>
      <c r="C96" s="10" t="s">
        <v>59</v>
      </c>
      <c r="D96" s="149"/>
      <c r="E96" s="215" t="s">
        <v>28</v>
      </c>
      <c r="F96" s="92" t="s">
        <v>27</v>
      </c>
      <c r="G96" s="88" t="s">
        <v>19</v>
      </c>
      <c r="H96" s="93"/>
      <c r="I96" s="216" t="s">
        <v>37</v>
      </c>
      <c r="J96" s="94">
        <f>$J$105*-0.1</f>
        <v>-1</v>
      </c>
      <c r="K96" s="321" t="s">
        <v>105</v>
      </c>
      <c r="L96" s="19"/>
      <c r="M96" s="16">
        <f>IF(TYPE(SEARCH("指名停止",K97))=1,$J96,IF(TYPE(SEARCH("文書注意",K97))=1,$J$97,IF(TYPE(SEARCH("口頭注意",K97))=1,$J98,"")))</f>
        <v>-0.25</v>
      </c>
      <c r="N96" s="180" t="s">
        <v>71</v>
      </c>
      <c r="O96" s="19"/>
      <c r="P96" s="16" t="str">
        <f>IF(TYPE(SEARCH("指名停止",N97))=1,$J96,IF(TYPE(SEARCH("文書注意",N97))=1,$J$97,IF(TYPE(SEARCH("口頭注意",N97))=1,$J98,"")))</f>
        <v/>
      </c>
      <c r="Q96" s="35"/>
      <c r="R96" s="35"/>
      <c r="S96" s="35"/>
      <c r="T96" s="35"/>
      <c r="U96" s="35"/>
      <c r="V96" s="35"/>
      <c r="W96" s="35"/>
      <c r="X96" s="35"/>
      <c r="Y96" s="35"/>
      <c r="Z96" s="35"/>
      <c r="AA96" s="35"/>
      <c r="AB96" s="35"/>
      <c r="AC96" s="35"/>
      <c r="AD96" s="35"/>
      <c r="AE96" s="35"/>
      <c r="AF96" s="35"/>
      <c r="AG96" s="35"/>
      <c r="AH96" s="35"/>
      <c r="AI96" s="35"/>
      <c r="AJ96" s="35"/>
      <c r="AK96" s="35"/>
      <c r="AL96" s="35"/>
      <c r="AM96" s="35"/>
      <c r="AN96" s="35"/>
    </row>
    <row r="97" spans="1:40" s="50" customFormat="1" ht="22.5" customHeight="1">
      <c r="A97" s="42"/>
      <c r="B97" s="43"/>
      <c r="C97" s="10" t="s">
        <v>59</v>
      </c>
      <c r="D97" s="149"/>
      <c r="E97" s="81"/>
      <c r="F97" s="337" t="s">
        <v>74</v>
      </c>
      <c r="G97" s="77" t="s">
        <v>20</v>
      </c>
      <c r="H97" s="95"/>
      <c r="I97" s="85" t="s">
        <v>84</v>
      </c>
      <c r="J97" s="73">
        <f>$J$105*-0.05</f>
        <v>-0.5</v>
      </c>
      <c r="K97" s="322" t="s">
        <v>116</v>
      </c>
      <c r="L97" s="20"/>
      <c r="M97" s="7"/>
      <c r="N97" s="30"/>
      <c r="O97" s="20"/>
      <c r="P97" s="7"/>
      <c r="Q97" s="35"/>
      <c r="R97" s="35"/>
      <c r="S97" s="35"/>
      <c r="T97" s="35"/>
      <c r="U97" s="35"/>
      <c r="V97" s="35"/>
      <c r="W97" s="35"/>
      <c r="X97" s="35"/>
      <c r="Y97" s="35"/>
      <c r="Z97" s="35"/>
      <c r="AA97" s="35"/>
      <c r="AB97" s="35"/>
      <c r="AC97" s="35"/>
      <c r="AD97" s="35"/>
      <c r="AE97" s="35"/>
      <c r="AF97" s="35"/>
      <c r="AG97" s="35"/>
      <c r="AH97" s="35"/>
      <c r="AI97" s="35"/>
      <c r="AJ97" s="35"/>
      <c r="AK97" s="35"/>
      <c r="AL97" s="35"/>
      <c r="AM97" s="35"/>
      <c r="AN97" s="35"/>
    </row>
    <row r="98" spans="1:40" s="50" customFormat="1" ht="22.5" customHeight="1" thickBot="1">
      <c r="A98" s="42"/>
      <c r="B98" s="43"/>
      <c r="C98" s="10" t="s">
        <v>59</v>
      </c>
      <c r="D98" s="149"/>
      <c r="E98" s="96"/>
      <c r="F98" s="338"/>
      <c r="G98" s="97" t="s">
        <v>73</v>
      </c>
      <c r="H98" s="98"/>
      <c r="I98" s="99" t="s">
        <v>85</v>
      </c>
      <c r="J98" s="162">
        <f>$J$105*-0.025</f>
        <v>-0.25</v>
      </c>
      <c r="K98" s="323" t="s">
        <v>115</v>
      </c>
      <c r="L98" s="15"/>
      <c r="M98" s="9"/>
      <c r="N98" s="31"/>
      <c r="O98" s="15"/>
      <c r="P98" s="9"/>
      <c r="Q98" s="35"/>
      <c r="R98" s="35"/>
      <c r="S98" s="35"/>
      <c r="T98" s="35"/>
      <c r="U98" s="35"/>
      <c r="V98" s="35"/>
      <c r="W98" s="35"/>
      <c r="X98" s="35"/>
      <c r="Y98" s="35"/>
      <c r="Z98" s="35"/>
      <c r="AA98" s="35"/>
      <c r="AB98" s="35"/>
      <c r="AC98" s="35"/>
      <c r="AD98" s="35"/>
      <c r="AE98" s="35"/>
      <c r="AF98" s="35"/>
      <c r="AG98" s="35"/>
      <c r="AH98" s="35"/>
      <c r="AI98" s="35"/>
      <c r="AJ98" s="35"/>
      <c r="AK98" s="35"/>
      <c r="AL98" s="35"/>
      <c r="AM98" s="35"/>
      <c r="AN98" s="35"/>
    </row>
    <row r="99" spans="1:40" s="50" customFormat="1" ht="29.25" customHeight="1">
      <c r="A99" s="42"/>
      <c r="B99" s="43"/>
      <c r="C99" s="10"/>
      <c r="D99" s="149"/>
      <c r="E99" s="100" t="s">
        <v>33</v>
      </c>
      <c r="F99" s="101"/>
      <c r="G99" s="45"/>
      <c r="H99" s="45"/>
      <c r="I99" s="45"/>
      <c r="J99" s="102"/>
      <c r="K99" s="102"/>
      <c r="L99" s="2"/>
      <c r="M99" s="6"/>
      <c r="N99" s="1"/>
      <c r="O99" s="2"/>
      <c r="P99" s="6"/>
      <c r="Q99" s="35"/>
      <c r="R99" s="35"/>
      <c r="S99" s="35"/>
      <c r="T99" s="35"/>
      <c r="U99" s="35"/>
      <c r="V99" s="35"/>
      <c r="W99" s="35"/>
      <c r="X99" s="35"/>
      <c r="Y99" s="35"/>
      <c r="Z99" s="35"/>
      <c r="AA99" s="35"/>
      <c r="AB99" s="35"/>
      <c r="AC99" s="35"/>
      <c r="AD99" s="35"/>
      <c r="AE99" s="35"/>
      <c r="AF99" s="35"/>
      <c r="AG99" s="35"/>
      <c r="AH99" s="35"/>
      <c r="AI99" s="35"/>
      <c r="AJ99" s="35"/>
      <c r="AK99" s="35"/>
      <c r="AL99" s="35"/>
      <c r="AM99" s="35"/>
      <c r="AN99" s="35"/>
    </row>
    <row r="100" spans="1:40" s="224" customFormat="1" ht="20.100000000000001" hidden="1" customHeight="1">
      <c r="A100" s="42"/>
      <c r="B100" s="43" t="str">
        <f t="shared" ref="B100:B101" si="2">$B$75</f>
        <v>×</v>
      </c>
      <c r="C100" s="217"/>
      <c r="D100" s="150" t="s">
        <v>7</v>
      </c>
      <c r="E100" s="218" t="s">
        <v>164</v>
      </c>
      <c r="F100" s="103"/>
      <c r="G100" s="103"/>
      <c r="H100" s="103"/>
      <c r="I100" s="219"/>
      <c r="J100" s="220" t="s">
        <v>119</v>
      </c>
      <c r="K100" s="221"/>
      <c r="L100" s="105"/>
      <c r="M100" s="222" t="s">
        <v>117</v>
      </c>
      <c r="N100" s="104"/>
      <c r="O100" s="105"/>
      <c r="P100" s="222" t="s">
        <v>117</v>
      </c>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row>
    <row r="101" spans="1:40" s="224" customFormat="1" ht="20.100000000000001" hidden="1" customHeight="1">
      <c r="A101" s="42"/>
      <c r="B101" s="43" t="str">
        <f t="shared" si="2"/>
        <v>×</v>
      </c>
      <c r="C101" s="217"/>
      <c r="D101" s="225"/>
      <c r="E101" s="177" t="s">
        <v>117</v>
      </c>
      <c r="F101" s="226"/>
      <c r="G101" s="226"/>
      <c r="H101" s="226"/>
      <c r="I101" s="227"/>
      <c r="J101" s="264" t="s">
        <v>118</v>
      </c>
      <c r="K101" s="228"/>
      <c r="L101" s="107"/>
      <c r="M101" s="229" t="s">
        <v>118</v>
      </c>
      <c r="N101" s="106"/>
      <c r="O101" s="107"/>
      <c r="P101" s="229" t="s">
        <v>118</v>
      </c>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row>
    <row r="102" spans="1:40" s="224" customFormat="1" ht="20.100000000000001" customHeight="1">
      <c r="A102" s="42"/>
      <c r="B102" s="43"/>
      <c r="C102" s="217"/>
      <c r="D102" s="225"/>
      <c r="E102" s="177" t="s">
        <v>165</v>
      </c>
      <c r="F102" s="226"/>
      <c r="G102" s="226"/>
      <c r="H102" s="226"/>
      <c r="I102" s="227"/>
      <c r="J102" s="261">
        <f>J$43</f>
        <v>6</v>
      </c>
      <c r="K102" s="230"/>
      <c r="L102" s="109"/>
      <c r="M102" s="229">
        <f>M$43</f>
        <v>6</v>
      </c>
      <c r="N102" s="108"/>
      <c r="O102" s="109"/>
      <c r="P102" s="229">
        <f>P$43</f>
        <v>0</v>
      </c>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row>
    <row r="103" spans="1:40" s="224" customFormat="1" ht="20.100000000000001" customHeight="1">
      <c r="A103" s="42"/>
      <c r="B103" s="43"/>
      <c r="C103" s="217"/>
      <c r="D103" s="225"/>
      <c r="E103" s="177" t="s">
        <v>6</v>
      </c>
      <c r="F103" s="226"/>
      <c r="G103" s="226"/>
      <c r="H103" s="226"/>
      <c r="I103" s="227"/>
      <c r="J103" s="262">
        <f>J$74</f>
        <v>4</v>
      </c>
      <c r="K103" s="228"/>
      <c r="L103" s="109"/>
      <c r="M103" s="229">
        <f>M$74</f>
        <v>4</v>
      </c>
      <c r="N103" s="108"/>
      <c r="O103" s="109"/>
      <c r="P103" s="229">
        <f>P$74</f>
        <v>0</v>
      </c>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row>
    <row r="104" spans="1:40" s="238" customFormat="1" ht="20.100000000000001" customHeight="1">
      <c r="A104" s="42"/>
      <c r="B104" s="43"/>
      <c r="C104" s="233"/>
      <c r="D104" s="7"/>
      <c r="E104" s="234" t="s">
        <v>27</v>
      </c>
      <c r="F104" s="110"/>
      <c r="G104" s="110"/>
      <c r="H104" s="110"/>
      <c r="I104" s="235"/>
      <c r="J104" s="236"/>
      <c r="K104" s="231"/>
      <c r="L104" s="111"/>
      <c r="M104" s="232">
        <f>M$96</f>
        <v>-0.25</v>
      </c>
      <c r="N104" s="144"/>
      <c r="O104" s="111"/>
      <c r="P104" s="232" t="str">
        <f>P$96</f>
        <v/>
      </c>
      <c r="Q104" s="237"/>
      <c r="R104" s="237"/>
      <c r="S104" s="237"/>
      <c r="T104" s="237"/>
      <c r="U104" s="237"/>
      <c r="V104" s="237"/>
      <c r="W104" s="237"/>
      <c r="X104" s="237"/>
      <c r="Y104" s="237"/>
      <c r="Z104" s="237"/>
      <c r="AA104" s="237"/>
      <c r="AB104" s="237"/>
      <c r="AC104" s="237"/>
      <c r="AD104" s="237"/>
      <c r="AE104" s="237"/>
      <c r="AF104" s="237"/>
      <c r="AG104" s="237"/>
      <c r="AH104" s="237"/>
      <c r="AI104" s="237"/>
      <c r="AJ104" s="237"/>
      <c r="AK104" s="237"/>
      <c r="AL104" s="237"/>
      <c r="AM104" s="237"/>
      <c r="AN104" s="237"/>
    </row>
    <row r="105" spans="1:40" s="246" customFormat="1" ht="33.75" customHeight="1" thickBot="1">
      <c r="A105" s="42"/>
      <c r="B105" s="43"/>
      <c r="C105" s="217"/>
      <c r="D105" s="239"/>
      <c r="E105" s="112"/>
      <c r="F105" s="113"/>
      <c r="G105" s="114"/>
      <c r="H105" s="240" t="s">
        <v>1</v>
      </c>
      <c r="I105" s="241"/>
      <c r="J105" s="242">
        <f>SUM(J$100:J$103)</f>
        <v>10</v>
      </c>
      <c r="K105" s="243"/>
      <c r="L105" s="115"/>
      <c r="M105" s="244">
        <f>SUM(M$100:M$104)</f>
        <v>9.75</v>
      </c>
      <c r="N105" s="153"/>
      <c r="O105" s="115"/>
      <c r="P105" s="244">
        <f>SUM(P$100:P$104)</f>
        <v>0</v>
      </c>
      <c r="Q105" s="245"/>
      <c r="R105" s="245"/>
      <c r="S105" s="245"/>
      <c r="T105" s="245"/>
      <c r="U105" s="245"/>
      <c r="V105" s="245"/>
      <c r="W105" s="245"/>
      <c r="X105" s="245"/>
      <c r="Y105" s="245"/>
      <c r="Z105" s="245"/>
      <c r="AA105" s="245"/>
      <c r="AB105" s="245"/>
      <c r="AC105" s="245"/>
      <c r="AD105" s="245"/>
      <c r="AE105" s="245"/>
      <c r="AF105" s="245"/>
      <c r="AG105" s="245"/>
      <c r="AH105" s="245"/>
      <c r="AI105" s="245"/>
      <c r="AJ105" s="245"/>
      <c r="AK105" s="245"/>
      <c r="AL105" s="245"/>
      <c r="AM105" s="245"/>
      <c r="AN105" s="245"/>
    </row>
    <row r="106" spans="1:40" s="194" customFormat="1" ht="20.100000000000001" customHeight="1" thickBot="1">
      <c r="A106" s="42"/>
      <c r="B106" s="43"/>
      <c r="C106" s="10"/>
      <c r="D106" s="247"/>
      <c r="E106" s="334" t="s">
        <v>2</v>
      </c>
      <c r="F106" s="335"/>
      <c r="G106" s="335"/>
      <c r="H106" s="335"/>
      <c r="I106" s="335"/>
      <c r="J106" s="336"/>
      <c r="K106" s="326"/>
      <c r="L106" s="326"/>
      <c r="M106" s="155" t="str">
        <f>IF(M100="参加資格無し","参加資格無し","")</f>
        <v/>
      </c>
      <c r="N106" s="154"/>
      <c r="O106" s="311"/>
      <c r="P106" s="155" t="str">
        <f>IF(P100="参加資格無し","参加資格無し","")</f>
        <v/>
      </c>
      <c r="Q106" s="185"/>
      <c r="R106" s="185"/>
      <c r="S106" s="185"/>
      <c r="T106" s="185"/>
      <c r="U106" s="185"/>
      <c r="V106" s="185"/>
      <c r="W106" s="185"/>
      <c r="X106" s="185"/>
      <c r="Y106" s="185"/>
      <c r="Z106" s="185"/>
      <c r="AA106" s="185"/>
      <c r="AB106" s="185"/>
      <c r="AC106" s="185"/>
      <c r="AD106" s="185"/>
      <c r="AE106" s="185"/>
      <c r="AF106" s="185"/>
      <c r="AG106" s="185"/>
      <c r="AH106" s="185"/>
      <c r="AI106" s="185"/>
      <c r="AJ106" s="185"/>
      <c r="AK106" s="185"/>
      <c r="AL106" s="185"/>
      <c r="AM106" s="185"/>
      <c r="AN106" s="185"/>
    </row>
    <row r="107" spans="1:40" s="184" customFormat="1">
      <c r="A107" s="187"/>
      <c r="B107" s="188"/>
      <c r="C107" s="188"/>
      <c r="D107" s="248"/>
      <c r="E107" s="248"/>
      <c r="F107" s="116"/>
      <c r="G107" s="117"/>
      <c r="H107" s="118"/>
      <c r="I107" s="116"/>
      <c r="J107" s="119"/>
      <c r="K107" s="119"/>
      <c r="L107" s="119"/>
      <c r="M107" s="119"/>
      <c r="N107" s="120"/>
      <c r="O107" s="121"/>
      <c r="P107" s="122"/>
    </row>
    <row r="108" spans="1:40" s="184" customFormat="1" hidden="1">
      <c r="A108" s="187"/>
      <c r="B108" s="188"/>
      <c r="C108" s="188"/>
      <c r="D108" s="248"/>
      <c r="E108" s="248"/>
      <c r="F108" s="249"/>
      <c r="G108" s="250"/>
      <c r="H108" s="189"/>
      <c r="I108" s="249"/>
      <c r="J108" s="251"/>
      <c r="K108" s="251"/>
      <c r="L108" s="251"/>
      <c r="M108" s="251"/>
      <c r="N108" s="189"/>
      <c r="O108" s="248"/>
      <c r="P108" s="251"/>
    </row>
    <row r="109" spans="1:40" s="184" customFormat="1" hidden="1">
      <c r="A109" s="187"/>
      <c r="B109" s="188"/>
      <c r="C109" s="188"/>
      <c r="D109" s="248"/>
      <c r="E109" s="189" t="s">
        <v>65</v>
      </c>
      <c r="F109" s="249"/>
      <c r="G109" s="250"/>
      <c r="H109" s="189"/>
      <c r="I109" s="189"/>
      <c r="J109" s="251"/>
      <c r="K109" s="251"/>
      <c r="L109" s="251"/>
      <c r="M109" s="251"/>
      <c r="N109" s="189"/>
      <c r="O109" s="248"/>
      <c r="P109" s="251"/>
    </row>
    <row r="110" spans="1:40" s="184" customFormat="1" hidden="1">
      <c r="A110" s="187"/>
      <c r="B110" s="188"/>
      <c r="C110" s="188"/>
      <c r="D110" s="248"/>
      <c r="E110" s="123" t="s">
        <v>57</v>
      </c>
      <c r="F110" s="124"/>
      <c r="G110" s="35"/>
      <c r="H110" s="35"/>
      <c r="I110" s="189"/>
      <c r="J110" s="251"/>
      <c r="K110" s="251"/>
      <c r="L110" s="251"/>
      <c r="M110" s="251"/>
      <c r="N110" s="189"/>
      <c r="O110" s="248"/>
      <c r="P110" s="251"/>
    </row>
    <row r="111" spans="1:40" s="252" customFormat="1" hidden="1">
      <c r="A111" s="187"/>
      <c r="B111" s="188"/>
      <c r="C111" s="188"/>
      <c r="D111" s="248"/>
      <c r="E111" s="124" t="s">
        <v>45</v>
      </c>
      <c r="F111" s="124">
        <v>1</v>
      </c>
      <c r="G111" s="124">
        <v>0</v>
      </c>
      <c r="H111" s="124" t="s">
        <v>39</v>
      </c>
      <c r="I111" s="249"/>
      <c r="J111" s="251"/>
      <c r="K111" s="251"/>
      <c r="L111" s="251"/>
      <c r="M111" s="251"/>
      <c r="N111" s="249"/>
      <c r="O111" s="248"/>
      <c r="P111" s="251"/>
    </row>
    <row r="112" spans="1:40" s="184" customFormat="1" hidden="1">
      <c r="A112" s="187"/>
      <c r="B112" s="188"/>
      <c r="C112" s="188"/>
      <c r="D112" s="248"/>
      <c r="E112" s="124" t="s">
        <v>44</v>
      </c>
      <c r="F112" s="160">
        <v>0.83333333333333337</v>
      </c>
      <c r="G112" s="124">
        <v>70</v>
      </c>
      <c r="H112" s="124" t="s">
        <v>40</v>
      </c>
      <c r="I112" s="249"/>
      <c r="J112" s="251"/>
      <c r="K112" s="251"/>
      <c r="L112" s="251"/>
      <c r="M112" s="251"/>
      <c r="N112" s="250"/>
      <c r="O112" s="248"/>
      <c r="P112" s="251"/>
    </row>
    <row r="113" spans="1:16" s="184" customFormat="1" hidden="1">
      <c r="A113" s="187"/>
      <c r="B113" s="188"/>
      <c r="C113" s="188"/>
      <c r="D113" s="248"/>
      <c r="E113" s="124" t="s">
        <v>43</v>
      </c>
      <c r="F113" s="160">
        <v>0.66666666666666663</v>
      </c>
      <c r="G113" s="124">
        <v>72</v>
      </c>
      <c r="H113" s="124" t="s">
        <v>41</v>
      </c>
      <c r="I113" s="252"/>
      <c r="J113" s="251"/>
      <c r="K113" s="251"/>
      <c r="L113" s="251"/>
      <c r="M113" s="251"/>
      <c r="N113" s="250"/>
      <c r="O113" s="248"/>
      <c r="P113" s="251"/>
    </row>
    <row r="114" spans="1:16" s="184" customFormat="1" hidden="1">
      <c r="A114" s="187"/>
      <c r="B114" s="188"/>
      <c r="C114" s="188"/>
      <c r="D114" s="248"/>
      <c r="E114" s="124" t="s">
        <v>42</v>
      </c>
      <c r="F114" s="160">
        <v>0.5</v>
      </c>
      <c r="G114" s="124">
        <v>74</v>
      </c>
      <c r="H114" s="124" t="s">
        <v>42</v>
      </c>
      <c r="I114" s="249"/>
      <c r="J114" s="251"/>
      <c r="K114" s="251"/>
      <c r="L114" s="251"/>
      <c r="M114" s="251"/>
      <c r="N114" s="250"/>
      <c r="O114" s="248"/>
      <c r="P114" s="251"/>
    </row>
    <row r="115" spans="1:16" s="184" customFormat="1" hidden="1">
      <c r="A115" s="187"/>
      <c r="B115" s="188"/>
      <c r="C115" s="188"/>
      <c r="D115" s="248"/>
      <c r="E115" s="124" t="s">
        <v>41</v>
      </c>
      <c r="F115" s="160">
        <v>0.33333333333333331</v>
      </c>
      <c r="G115" s="124">
        <v>76</v>
      </c>
      <c r="H115" s="124" t="s">
        <v>43</v>
      </c>
      <c r="I115" s="249"/>
      <c r="J115" s="251"/>
      <c r="K115" s="251"/>
      <c r="L115" s="251"/>
      <c r="M115" s="251"/>
      <c r="N115" s="250"/>
      <c r="O115" s="248"/>
      <c r="P115" s="251"/>
    </row>
    <row r="116" spans="1:16" s="184" customFormat="1" hidden="1">
      <c r="A116" s="187"/>
      <c r="B116" s="188"/>
      <c r="C116" s="188"/>
      <c r="D116" s="248"/>
      <c r="E116" s="124" t="s">
        <v>40</v>
      </c>
      <c r="F116" s="160">
        <v>0.16666666666666666</v>
      </c>
      <c r="G116" s="124">
        <v>78</v>
      </c>
      <c r="H116" s="124" t="s">
        <v>44</v>
      </c>
      <c r="I116" s="249"/>
      <c r="J116" s="251"/>
      <c r="K116" s="251"/>
      <c r="L116" s="251"/>
      <c r="M116" s="251"/>
      <c r="N116" s="250"/>
      <c r="O116" s="248"/>
      <c r="P116" s="251"/>
    </row>
    <row r="117" spans="1:16" s="184" customFormat="1" hidden="1">
      <c r="A117" s="187"/>
      <c r="B117" s="188"/>
      <c r="C117" s="188"/>
      <c r="D117" s="248"/>
      <c r="E117" s="124" t="s">
        <v>39</v>
      </c>
      <c r="F117" s="124">
        <v>0</v>
      </c>
      <c r="G117" s="124">
        <v>80</v>
      </c>
      <c r="H117" s="124" t="s">
        <v>45</v>
      </c>
      <c r="I117" s="249"/>
      <c r="J117" s="251"/>
      <c r="K117" s="251"/>
      <c r="L117" s="251"/>
      <c r="M117" s="251"/>
      <c r="N117" s="250"/>
      <c r="O117" s="248"/>
      <c r="P117" s="251"/>
    </row>
    <row r="118" spans="1:16" s="184" customFormat="1" hidden="1">
      <c r="A118" s="187"/>
      <c r="B118" s="188"/>
      <c r="C118" s="188"/>
      <c r="D118" s="248"/>
      <c r="E118" s="124"/>
      <c r="F118" s="124"/>
      <c r="G118" s="185"/>
      <c r="H118" s="185"/>
      <c r="I118" s="249"/>
      <c r="J118" s="251"/>
      <c r="K118" s="251"/>
      <c r="L118" s="251"/>
      <c r="M118" s="251"/>
      <c r="N118" s="250"/>
      <c r="O118" s="248"/>
      <c r="P118" s="251"/>
    </row>
    <row r="119" spans="1:16" s="184" customFormat="1" hidden="1">
      <c r="A119" s="187"/>
      <c r="B119" s="188"/>
      <c r="C119" s="188"/>
      <c r="D119" s="248"/>
      <c r="E119" s="123" t="s">
        <v>46</v>
      </c>
      <c r="F119" s="124"/>
      <c r="G119" s="185"/>
      <c r="H119" s="185"/>
      <c r="I119" s="249"/>
      <c r="J119" s="251"/>
      <c r="K119" s="251"/>
      <c r="L119" s="251"/>
      <c r="M119" s="251"/>
      <c r="N119" s="250"/>
      <c r="O119" s="248"/>
      <c r="P119" s="251"/>
    </row>
    <row r="120" spans="1:16" s="184" customFormat="1" hidden="1">
      <c r="A120" s="187"/>
      <c r="B120" s="188"/>
      <c r="C120" s="188"/>
      <c r="D120" s="248"/>
      <c r="E120" s="124" t="s">
        <v>21</v>
      </c>
      <c r="F120" s="124">
        <v>1</v>
      </c>
      <c r="G120" s="35"/>
      <c r="H120" s="35"/>
      <c r="I120" s="249"/>
      <c r="J120" s="251"/>
      <c r="K120" s="251"/>
      <c r="L120" s="251"/>
      <c r="M120" s="251"/>
      <c r="N120" s="250"/>
      <c r="O120" s="248"/>
      <c r="P120" s="251"/>
    </row>
    <row r="121" spans="1:16" s="184" customFormat="1" hidden="1">
      <c r="A121" s="187"/>
      <c r="B121" s="188"/>
      <c r="C121" s="188"/>
      <c r="D121" s="248"/>
      <c r="E121" s="124" t="s">
        <v>22</v>
      </c>
      <c r="F121" s="124">
        <v>0.75</v>
      </c>
      <c r="G121" s="35"/>
      <c r="H121" s="35"/>
      <c r="I121" s="249"/>
      <c r="J121" s="251"/>
      <c r="K121" s="251"/>
      <c r="L121" s="251"/>
      <c r="M121" s="251"/>
      <c r="N121" s="250"/>
      <c r="O121" s="248"/>
      <c r="P121" s="251"/>
    </row>
    <row r="122" spans="1:16" s="184" customFormat="1" hidden="1">
      <c r="A122" s="187"/>
      <c r="B122" s="188"/>
      <c r="C122" s="188"/>
      <c r="D122" s="248"/>
      <c r="E122" s="124" t="s">
        <v>23</v>
      </c>
      <c r="F122" s="124">
        <v>0.5</v>
      </c>
      <c r="G122" s="35"/>
      <c r="H122" s="35"/>
      <c r="I122" s="249"/>
      <c r="J122" s="251"/>
      <c r="K122" s="251"/>
      <c r="L122" s="251"/>
      <c r="M122" s="251"/>
      <c r="N122" s="250"/>
      <c r="O122" s="248"/>
      <c r="P122" s="251"/>
    </row>
    <row r="123" spans="1:16" s="184" customFormat="1" hidden="1">
      <c r="A123" s="187"/>
      <c r="B123" s="188"/>
      <c r="C123" s="188"/>
      <c r="D123" s="248"/>
      <c r="E123" s="124" t="s">
        <v>24</v>
      </c>
      <c r="F123" s="124">
        <v>0.25</v>
      </c>
      <c r="G123" s="35"/>
      <c r="H123" s="35"/>
      <c r="I123" s="249"/>
      <c r="J123" s="251"/>
      <c r="K123" s="251"/>
      <c r="L123" s="251"/>
      <c r="M123" s="251"/>
      <c r="N123" s="250"/>
      <c r="O123" s="248"/>
      <c r="P123" s="251"/>
    </row>
    <row r="124" spans="1:16" s="184" customFormat="1" hidden="1">
      <c r="A124" s="187"/>
      <c r="B124" s="188"/>
      <c r="C124" s="188"/>
      <c r="D124" s="248"/>
      <c r="E124" s="124" t="s">
        <v>38</v>
      </c>
      <c r="F124" s="124">
        <v>0</v>
      </c>
      <c r="G124" s="185"/>
      <c r="H124" s="185"/>
      <c r="I124" s="249"/>
      <c r="J124" s="251"/>
      <c r="K124" s="251"/>
      <c r="L124" s="251"/>
      <c r="M124" s="251"/>
      <c r="N124" s="250"/>
      <c r="O124" s="248"/>
      <c r="P124" s="251"/>
    </row>
    <row r="125" spans="1:16" s="184" customFormat="1" hidden="1">
      <c r="A125" s="187"/>
      <c r="B125" s="188"/>
      <c r="C125" s="188"/>
      <c r="D125" s="248"/>
      <c r="E125" s="124"/>
      <c r="F125" s="124"/>
      <c r="G125" s="185"/>
      <c r="H125" s="185"/>
      <c r="I125" s="249"/>
      <c r="J125" s="251"/>
      <c r="K125" s="251"/>
      <c r="L125" s="251"/>
      <c r="M125" s="251"/>
      <c r="N125" s="250"/>
      <c r="O125" s="248"/>
      <c r="P125" s="251"/>
    </row>
    <row r="126" spans="1:16" s="184" customFormat="1" hidden="1">
      <c r="A126" s="187"/>
      <c r="B126" s="188"/>
      <c r="C126" s="188"/>
      <c r="D126" s="248"/>
      <c r="E126" s="123" t="s">
        <v>60</v>
      </c>
      <c r="F126" s="124"/>
      <c r="G126" s="185"/>
      <c r="H126" s="185"/>
      <c r="I126" s="249"/>
      <c r="J126" s="251"/>
      <c r="K126" s="251"/>
      <c r="L126" s="251"/>
      <c r="M126" s="251"/>
      <c r="N126" s="250"/>
      <c r="O126" s="248"/>
      <c r="P126" s="251"/>
    </row>
    <row r="127" spans="1:16" s="184" customFormat="1" hidden="1">
      <c r="A127" s="187"/>
      <c r="B127" s="188"/>
      <c r="C127" s="188"/>
      <c r="D127" s="248"/>
      <c r="E127" s="124" t="s">
        <v>21</v>
      </c>
      <c r="F127" s="124">
        <v>1</v>
      </c>
      <c r="G127" s="185"/>
      <c r="H127" s="185"/>
      <c r="I127" s="249"/>
      <c r="J127" s="251"/>
      <c r="K127" s="251"/>
      <c r="L127" s="251"/>
      <c r="M127" s="251"/>
      <c r="N127" s="250"/>
      <c r="O127" s="248"/>
      <c r="P127" s="251"/>
    </row>
    <row r="128" spans="1:16" s="184" customFormat="1" hidden="1">
      <c r="A128" s="187"/>
      <c r="B128" s="188"/>
      <c r="C128" s="188"/>
      <c r="D128" s="248"/>
      <c r="E128" s="124" t="s">
        <v>22</v>
      </c>
      <c r="F128" s="124">
        <v>0.75</v>
      </c>
      <c r="G128" s="185"/>
      <c r="H128" s="185"/>
      <c r="I128" s="249"/>
      <c r="J128" s="251"/>
      <c r="K128" s="251"/>
      <c r="L128" s="251"/>
      <c r="M128" s="251"/>
      <c r="N128" s="250"/>
      <c r="O128" s="248"/>
      <c r="P128" s="251"/>
    </row>
    <row r="129" spans="1:16" s="184" customFormat="1" hidden="1">
      <c r="A129" s="187"/>
      <c r="B129" s="188"/>
      <c r="C129" s="188"/>
      <c r="D129" s="248"/>
      <c r="E129" s="124" t="s">
        <v>23</v>
      </c>
      <c r="F129" s="124">
        <v>0.5</v>
      </c>
      <c r="G129" s="185"/>
      <c r="H129" s="185"/>
      <c r="I129" s="249"/>
      <c r="J129" s="251"/>
      <c r="K129" s="251"/>
      <c r="L129" s="251"/>
      <c r="M129" s="251"/>
      <c r="N129" s="250"/>
      <c r="O129" s="248"/>
      <c r="P129" s="251"/>
    </row>
    <row r="130" spans="1:16" s="184" customFormat="1" hidden="1">
      <c r="A130" s="187"/>
      <c r="B130" s="188"/>
      <c r="C130" s="188"/>
      <c r="D130" s="248"/>
      <c r="E130" s="124" t="s">
        <v>38</v>
      </c>
      <c r="F130" s="124">
        <v>0</v>
      </c>
      <c r="G130" s="185"/>
      <c r="H130" s="185"/>
      <c r="I130" s="249"/>
      <c r="J130" s="251"/>
      <c r="K130" s="251"/>
      <c r="L130" s="251"/>
      <c r="M130" s="251"/>
      <c r="N130" s="250"/>
      <c r="O130" s="248"/>
      <c r="P130" s="251"/>
    </row>
    <row r="131" spans="1:16" s="184" customFormat="1" hidden="1">
      <c r="A131" s="187"/>
      <c r="B131" s="188"/>
      <c r="C131" s="188"/>
      <c r="D131" s="248"/>
      <c r="E131" s="185"/>
      <c r="F131" s="185"/>
      <c r="G131" s="185"/>
      <c r="H131" s="185"/>
      <c r="I131" s="249"/>
      <c r="J131" s="251"/>
      <c r="K131" s="251"/>
      <c r="L131" s="251"/>
      <c r="M131" s="251"/>
      <c r="N131" s="250"/>
      <c r="O131" s="248"/>
      <c r="P131" s="251"/>
    </row>
    <row r="132" spans="1:16" s="184" customFormat="1" hidden="1">
      <c r="A132" s="187"/>
      <c r="B132" s="188"/>
      <c r="C132" s="188"/>
      <c r="D132" s="248"/>
      <c r="E132" s="123" t="s">
        <v>66</v>
      </c>
      <c r="F132" s="124"/>
      <c r="G132" s="185"/>
      <c r="H132" s="185"/>
      <c r="I132" s="249"/>
      <c r="J132" s="251"/>
      <c r="K132" s="251"/>
      <c r="L132" s="251"/>
      <c r="M132" s="251"/>
      <c r="N132" s="250"/>
      <c r="O132" s="248"/>
      <c r="P132" s="251"/>
    </row>
    <row r="133" spans="1:16" s="184" customFormat="1" hidden="1">
      <c r="A133" s="187"/>
      <c r="B133" s="188"/>
      <c r="C133" s="188"/>
      <c r="D133" s="248"/>
      <c r="E133" s="124" t="s">
        <v>21</v>
      </c>
      <c r="F133" s="124">
        <v>1</v>
      </c>
      <c r="G133" s="185"/>
      <c r="H133" s="185"/>
      <c r="I133" s="249"/>
      <c r="J133" s="251"/>
      <c r="K133" s="251"/>
      <c r="L133" s="251"/>
      <c r="M133" s="251"/>
      <c r="N133" s="250"/>
      <c r="O133" s="248"/>
      <c r="P133" s="251"/>
    </row>
    <row r="134" spans="1:16" s="184" customFormat="1" hidden="1">
      <c r="A134" s="187"/>
      <c r="B134" s="188"/>
      <c r="C134" s="188"/>
      <c r="D134" s="248"/>
      <c r="E134" s="124" t="s">
        <v>23</v>
      </c>
      <c r="F134" s="124">
        <v>0.5</v>
      </c>
      <c r="G134" s="185"/>
      <c r="H134" s="185"/>
      <c r="I134" s="249"/>
      <c r="J134" s="251"/>
      <c r="K134" s="251"/>
      <c r="L134" s="251"/>
      <c r="M134" s="251"/>
      <c r="N134" s="250"/>
      <c r="O134" s="248"/>
      <c r="P134" s="251"/>
    </row>
    <row r="135" spans="1:16" s="184" customFormat="1" hidden="1">
      <c r="A135" s="187"/>
      <c r="B135" s="188"/>
      <c r="C135" s="188"/>
      <c r="D135" s="248"/>
      <c r="E135" s="124" t="s">
        <v>38</v>
      </c>
      <c r="F135" s="124">
        <v>0</v>
      </c>
      <c r="G135" s="208"/>
      <c r="H135" s="208"/>
      <c r="I135" s="249"/>
      <c r="J135" s="251"/>
      <c r="K135" s="251"/>
      <c r="L135" s="251"/>
      <c r="M135" s="251"/>
      <c r="N135" s="250"/>
      <c r="O135" s="248"/>
      <c r="P135" s="251"/>
    </row>
    <row r="136" spans="1:16" s="184" customFormat="1" hidden="1">
      <c r="A136" s="187"/>
      <c r="B136" s="188"/>
      <c r="C136" s="188"/>
      <c r="D136" s="248"/>
      <c r="E136" s="124"/>
      <c r="F136" s="124"/>
      <c r="G136" s="185"/>
      <c r="H136" s="185"/>
      <c r="I136" s="249"/>
      <c r="J136" s="251"/>
      <c r="K136" s="251"/>
      <c r="L136" s="251"/>
      <c r="M136" s="251"/>
      <c r="N136" s="250"/>
      <c r="O136" s="248"/>
      <c r="P136" s="251"/>
    </row>
    <row r="137" spans="1:16" s="184" customFormat="1" hidden="1">
      <c r="A137" s="187"/>
      <c r="B137" s="188"/>
      <c r="C137" s="188"/>
      <c r="D137" s="248"/>
      <c r="E137" s="123" t="s">
        <v>104</v>
      </c>
      <c r="F137" s="124"/>
      <c r="G137" s="185"/>
      <c r="H137" s="185"/>
      <c r="I137" s="249"/>
      <c r="J137" s="251"/>
      <c r="K137" s="251"/>
      <c r="L137" s="251"/>
      <c r="M137" s="251"/>
      <c r="N137" s="250"/>
      <c r="O137" s="248"/>
      <c r="P137" s="251"/>
    </row>
    <row r="138" spans="1:16" s="184" customFormat="1" hidden="1">
      <c r="A138" s="187"/>
      <c r="B138" s="188"/>
      <c r="C138" s="188"/>
      <c r="D138" s="248"/>
      <c r="E138" s="124" t="s">
        <v>21</v>
      </c>
      <c r="F138" s="124">
        <v>1</v>
      </c>
      <c r="G138" s="185"/>
      <c r="H138" s="185"/>
      <c r="I138" s="249"/>
      <c r="J138" s="251"/>
      <c r="K138" s="251"/>
      <c r="L138" s="251"/>
      <c r="M138" s="251"/>
      <c r="N138" s="250"/>
      <c r="O138" s="248"/>
      <c r="P138" s="251"/>
    </row>
    <row r="139" spans="1:16" s="184" customFormat="1" hidden="1">
      <c r="A139" s="187"/>
      <c r="B139" s="188"/>
      <c r="C139" s="188"/>
      <c r="D139" s="248"/>
      <c r="E139" s="124" t="s">
        <v>38</v>
      </c>
      <c r="F139" s="124">
        <v>0</v>
      </c>
      <c r="G139" s="185"/>
      <c r="H139" s="185"/>
      <c r="I139" s="249"/>
      <c r="J139" s="251"/>
      <c r="K139" s="251"/>
      <c r="L139" s="251"/>
      <c r="M139" s="251"/>
      <c r="N139" s="250"/>
      <c r="O139" s="248"/>
      <c r="P139" s="251"/>
    </row>
    <row r="140" spans="1:16" s="184" customFormat="1" hidden="1">
      <c r="A140" s="187"/>
      <c r="B140" s="188"/>
      <c r="C140" s="188"/>
      <c r="D140" s="248"/>
      <c r="E140" s="124"/>
      <c r="F140" s="124"/>
      <c r="G140" s="185"/>
      <c r="H140" s="185"/>
      <c r="I140" s="249"/>
      <c r="J140" s="251"/>
      <c r="K140" s="251"/>
      <c r="L140" s="251"/>
      <c r="M140" s="251"/>
      <c r="N140" s="250"/>
      <c r="O140" s="248"/>
      <c r="P140" s="251"/>
    </row>
    <row r="141" spans="1:16" s="184" customFormat="1" hidden="1">
      <c r="A141" s="187"/>
      <c r="B141" s="188"/>
      <c r="C141" s="188"/>
      <c r="D141" s="248"/>
      <c r="E141" s="123" t="s">
        <v>28</v>
      </c>
      <c r="F141" s="124"/>
      <c r="G141" s="185"/>
      <c r="H141" s="185"/>
      <c r="I141" s="249"/>
      <c r="J141" s="251"/>
      <c r="K141" s="251"/>
      <c r="L141" s="251"/>
      <c r="M141" s="251"/>
      <c r="N141" s="250"/>
      <c r="O141" s="248"/>
      <c r="P141" s="251"/>
    </row>
    <row r="142" spans="1:16" s="184" customFormat="1" hidden="1">
      <c r="A142" s="187"/>
      <c r="B142" s="188"/>
      <c r="C142" s="188"/>
      <c r="D142" s="248"/>
      <c r="E142" s="124" t="s">
        <v>47</v>
      </c>
      <c r="F142" s="124">
        <v>0.1</v>
      </c>
      <c r="G142" s="185"/>
      <c r="H142" s="185"/>
      <c r="I142" s="249"/>
      <c r="J142" s="251"/>
      <c r="K142" s="251"/>
      <c r="L142" s="251"/>
      <c r="M142" s="251"/>
      <c r="N142" s="250"/>
      <c r="O142" s="248"/>
      <c r="P142" s="251"/>
    </row>
    <row r="143" spans="1:16" s="184" customFormat="1" hidden="1">
      <c r="A143" s="187"/>
      <c r="B143" s="188"/>
      <c r="C143" s="188"/>
      <c r="D143" s="248"/>
      <c r="E143" s="124" t="s">
        <v>48</v>
      </c>
      <c r="F143" s="124">
        <v>0.05</v>
      </c>
      <c r="G143" s="185"/>
      <c r="H143" s="185"/>
      <c r="I143" s="249"/>
      <c r="J143" s="251"/>
      <c r="K143" s="251"/>
      <c r="L143" s="251"/>
      <c r="M143" s="251"/>
      <c r="N143" s="250"/>
      <c r="O143" s="248"/>
      <c r="P143" s="251"/>
    </row>
    <row r="144" spans="1:16" s="184" customFormat="1" hidden="1">
      <c r="A144" s="187"/>
      <c r="B144" s="188"/>
      <c r="C144" s="188"/>
      <c r="D144" s="248"/>
      <c r="E144" s="248"/>
      <c r="F144" s="249"/>
      <c r="G144" s="250"/>
      <c r="H144" s="189"/>
      <c r="I144" s="249"/>
      <c r="J144" s="251"/>
      <c r="K144" s="251"/>
      <c r="L144" s="251"/>
      <c r="M144" s="251"/>
      <c r="N144" s="250"/>
      <c r="O144" s="248"/>
      <c r="P144" s="251"/>
    </row>
    <row r="145" spans="1:16" s="184" customFormat="1">
      <c r="A145" s="187"/>
      <c r="B145" s="188"/>
      <c r="C145" s="188"/>
      <c r="D145" s="248"/>
      <c r="E145" s="248"/>
      <c r="F145" s="249"/>
      <c r="G145" s="250"/>
      <c r="H145" s="189"/>
      <c r="I145" s="249"/>
      <c r="J145" s="251"/>
      <c r="K145" s="251"/>
      <c r="L145" s="251"/>
      <c r="M145" s="251"/>
      <c r="N145" s="250"/>
      <c r="O145" s="248"/>
      <c r="P145" s="251"/>
    </row>
    <row r="146" spans="1:16" s="184" customFormat="1">
      <c r="A146" s="187"/>
      <c r="B146" s="188"/>
      <c r="C146" s="188"/>
      <c r="D146" s="248"/>
      <c r="E146" s="248"/>
      <c r="F146" s="249"/>
      <c r="G146" s="250"/>
      <c r="H146" s="189"/>
      <c r="I146" s="249"/>
      <c r="J146" s="251"/>
      <c r="K146" s="251"/>
      <c r="L146" s="251"/>
      <c r="M146" s="251"/>
      <c r="N146" s="250"/>
      <c r="O146" s="248"/>
      <c r="P146" s="251"/>
    </row>
    <row r="147" spans="1:16" s="184" customFormat="1">
      <c r="A147" s="187"/>
      <c r="B147" s="188"/>
      <c r="C147" s="188"/>
      <c r="D147" s="248"/>
      <c r="E147" s="248"/>
      <c r="F147" s="249"/>
      <c r="G147" s="250"/>
      <c r="H147" s="189"/>
      <c r="I147" s="249"/>
      <c r="J147" s="251"/>
      <c r="K147" s="251"/>
      <c r="L147" s="251"/>
      <c r="M147" s="251"/>
      <c r="N147" s="250"/>
      <c r="O147" s="248"/>
      <c r="P147" s="251"/>
    </row>
    <row r="148" spans="1:16" s="184" customFormat="1">
      <c r="A148" s="187"/>
      <c r="B148" s="188"/>
      <c r="C148" s="188"/>
      <c r="D148" s="248"/>
      <c r="E148" s="248"/>
      <c r="F148" s="249"/>
      <c r="G148" s="250"/>
      <c r="H148" s="189"/>
      <c r="I148" s="249"/>
      <c r="J148" s="251"/>
      <c r="K148" s="251"/>
      <c r="L148" s="251"/>
      <c r="M148" s="251"/>
      <c r="N148" s="250"/>
      <c r="O148" s="248"/>
      <c r="P148" s="251"/>
    </row>
    <row r="149" spans="1:16" s="184" customFormat="1">
      <c r="A149" s="187"/>
      <c r="B149" s="188"/>
      <c r="C149" s="188"/>
      <c r="D149" s="248"/>
      <c r="E149" s="248"/>
      <c r="F149" s="249"/>
      <c r="G149" s="250"/>
      <c r="H149" s="189"/>
      <c r="I149" s="249"/>
      <c r="J149" s="251"/>
      <c r="K149" s="251"/>
      <c r="L149" s="251"/>
      <c r="M149" s="251"/>
      <c r="N149" s="250"/>
      <c r="O149" s="248"/>
      <c r="P149" s="251"/>
    </row>
    <row r="150" spans="1:16" s="184" customFormat="1">
      <c r="A150" s="187"/>
      <c r="B150" s="188"/>
      <c r="C150" s="188"/>
      <c r="D150" s="248"/>
      <c r="E150" s="248"/>
      <c r="F150" s="249"/>
      <c r="G150" s="250"/>
      <c r="H150" s="189"/>
      <c r="I150" s="249"/>
      <c r="J150" s="251"/>
      <c r="K150" s="251"/>
      <c r="L150" s="251"/>
      <c r="M150" s="251"/>
      <c r="N150" s="250"/>
      <c r="O150" s="248"/>
      <c r="P150" s="251"/>
    </row>
    <row r="151" spans="1:16" s="184" customFormat="1">
      <c r="A151" s="187"/>
      <c r="B151" s="188"/>
      <c r="C151" s="188"/>
      <c r="D151" s="248"/>
      <c r="E151" s="248"/>
      <c r="F151" s="249"/>
      <c r="G151" s="250"/>
      <c r="H151" s="189"/>
      <c r="I151" s="249"/>
      <c r="J151" s="251"/>
      <c r="K151" s="251"/>
      <c r="L151" s="251"/>
      <c r="M151" s="251"/>
      <c r="N151" s="250"/>
      <c r="O151" s="248"/>
      <c r="P151" s="251"/>
    </row>
    <row r="152" spans="1:16" s="184" customFormat="1">
      <c r="A152" s="187"/>
      <c r="B152" s="188"/>
      <c r="C152" s="188"/>
      <c r="D152" s="248"/>
      <c r="E152" s="248"/>
      <c r="F152" s="249"/>
      <c r="G152" s="250"/>
      <c r="H152" s="189"/>
      <c r="I152" s="249"/>
      <c r="J152" s="251"/>
      <c r="K152" s="251"/>
      <c r="L152" s="251"/>
      <c r="M152" s="251"/>
      <c r="N152" s="250"/>
      <c r="O152" s="248"/>
      <c r="P152" s="251"/>
    </row>
    <row r="153" spans="1:16" s="184" customFormat="1">
      <c r="A153" s="187"/>
      <c r="B153" s="188"/>
      <c r="C153" s="188"/>
      <c r="D153" s="248"/>
      <c r="E153" s="248"/>
      <c r="F153" s="249"/>
      <c r="G153" s="250"/>
      <c r="H153" s="189"/>
      <c r="I153" s="249"/>
      <c r="J153" s="251"/>
      <c r="K153" s="251"/>
      <c r="L153" s="251"/>
      <c r="M153" s="251"/>
      <c r="N153" s="250"/>
      <c r="O153" s="248"/>
      <c r="P153" s="251"/>
    </row>
    <row r="154" spans="1:16" s="184" customFormat="1">
      <c r="A154" s="187"/>
      <c r="B154" s="188"/>
      <c r="C154" s="188"/>
      <c r="D154" s="248"/>
      <c r="E154" s="248"/>
      <c r="F154" s="249"/>
      <c r="G154" s="250"/>
      <c r="H154" s="189"/>
      <c r="I154" s="249"/>
      <c r="J154" s="251"/>
      <c r="K154" s="251"/>
      <c r="L154" s="251"/>
      <c r="M154" s="251"/>
      <c r="N154" s="250"/>
      <c r="O154" s="248"/>
      <c r="P154" s="251"/>
    </row>
    <row r="155" spans="1:16" s="184" customFormat="1">
      <c r="A155" s="187"/>
      <c r="B155" s="188"/>
      <c r="C155" s="188"/>
      <c r="D155" s="248"/>
      <c r="E155" s="248"/>
      <c r="F155" s="249"/>
      <c r="G155" s="250"/>
      <c r="H155" s="189"/>
      <c r="I155" s="249"/>
      <c r="J155" s="251"/>
      <c r="K155" s="251"/>
      <c r="L155" s="251"/>
      <c r="M155" s="251"/>
      <c r="N155" s="250"/>
      <c r="O155" s="248"/>
      <c r="P155" s="251"/>
    </row>
    <row r="156" spans="1:16" s="184" customFormat="1">
      <c r="A156" s="187"/>
      <c r="B156" s="188"/>
      <c r="C156" s="188"/>
      <c r="D156" s="248"/>
      <c r="E156" s="248"/>
      <c r="F156" s="249"/>
      <c r="G156" s="250"/>
      <c r="H156" s="189"/>
      <c r="I156" s="249"/>
      <c r="J156" s="251"/>
      <c r="K156" s="251"/>
      <c r="L156" s="251"/>
      <c r="M156" s="251"/>
      <c r="N156" s="250"/>
      <c r="O156" s="248"/>
      <c r="P156" s="251"/>
    </row>
    <row r="157" spans="1:16" s="184" customFormat="1">
      <c r="A157" s="187"/>
      <c r="B157" s="188"/>
      <c r="C157" s="188"/>
      <c r="D157" s="248"/>
      <c r="E157" s="248"/>
      <c r="F157" s="249"/>
      <c r="G157" s="250"/>
      <c r="H157" s="189"/>
      <c r="I157" s="249"/>
      <c r="J157" s="251"/>
      <c r="K157" s="251"/>
      <c r="L157" s="251"/>
      <c r="M157" s="251"/>
      <c r="N157" s="250"/>
      <c r="O157" s="248"/>
      <c r="P157" s="251"/>
    </row>
    <row r="158" spans="1:16" s="184" customFormat="1">
      <c r="A158" s="187"/>
      <c r="B158" s="188"/>
      <c r="C158" s="188"/>
      <c r="D158" s="248"/>
      <c r="E158" s="248"/>
      <c r="F158" s="249"/>
      <c r="G158" s="250"/>
      <c r="H158" s="189"/>
      <c r="I158" s="249"/>
      <c r="J158" s="251"/>
      <c r="K158" s="251"/>
      <c r="L158" s="251"/>
      <c r="M158" s="251"/>
      <c r="N158" s="250"/>
      <c r="O158" s="248"/>
      <c r="P158" s="251"/>
    </row>
    <row r="159" spans="1:16" s="184" customFormat="1">
      <c r="A159" s="187"/>
      <c r="B159" s="188"/>
      <c r="C159" s="188"/>
      <c r="D159" s="248"/>
      <c r="E159" s="248"/>
      <c r="F159" s="249"/>
      <c r="G159" s="250"/>
      <c r="H159" s="189"/>
      <c r="I159" s="249"/>
      <c r="J159" s="251"/>
      <c r="K159" s="251"/>
      <c r="L159" s="251"/>
      <c r="M159" s="251"/>
      <c r="N159" s="250"/>
      <c r="O159" s="248"/>
      <c r="P159" s="251"/>
    </row>
    <row r="160" spans="1:16" s="184" customFormat="1">
      <c r="A160" s="187"/>
      <c r="B160" s="188"/>
      <c r="C160" s="188"/>
      <c r="D160" s="248"/>
      <c r="E160" s="248"/>
      <c r="F160" s="249"/>
      <c r="G160" s="250"/>
      <c r="H160" s="189"/>
      <c r="I160" s="249"/>
      <c r="J160" s="251"/>
      <c r="K160" s="251"/>
      <c r="L160" s="251"/>
      <c r="M160" s="251"/>
      <c r="N160" s="250"/>
      <c r="O160" s="248"/>
      <c r="P160" s="251"/>
    </row>
    <row r="161" spans="1:16" s="184" customFormat="1">
      <c r="A161" s="187"/>
      <c r="B161" s="188"/>
      <c r="C161" s="188"/>
      <c r="D161" s="248"/>
      <c r="E161" s="248"/>
      <c r="F161" s="249"/>
      <c r="G161" s="250"/>
      <c r="H161" s="189"/>
      <c r="I161" s="249"/>
      <c r="J161" s="251"/>
      <c r="K161" s="251"/>
      <c r="L161" s="251"/>
      <c r="M161" s="251"/>
      <c r="N161" s="250"/>
      <c r="O161" s="248"/>
      <c r="P161" s="251"/>
    </row>
    <row r="162" spans="1:16" s="184" customFormat="1">
      <c r="A162" s="187"/>
      <c r="B162" s="188"/>
      <c r="C162" s="188"/>
      <c r="D162" s="248"/>
      <c r="E162" s="248"/>
      <c r="F162" s="249"/>
      <c r="G162" s="250"/>
      <c r="H162" s="189"/>
      <c r="I162" s="249"/>
      <c r="J162" s="251"/>
      <c r="K162" s="251"/>
      <c r="L162" s="251"/>
      <c r="M162" s="251"/>
      <c r="N162" s="250"/>
      <c r="O162" s="248"/>
      <c r="P162" s="251"/>
    </row>
    <row r="163" spans="1:16" s="184" customFormat="1">
      <c r="A163" s="187"/>
      <c r="B163" s="188"/>
      <c r="C163" s="188"/>
      <c r="D163" s="248"/>
      <c r="E163" s="248"/>
      <c r="F163" s="249"/>
      <c r="G163" s="250"/>
      <c r="H163" s="189"/>
      <c r="I163" s="249"/>
      <c r="J163" s="251"/>
      <c r="K163" s="251"/>
      <c r="L163" s="251"/>
      <c r="M163" s="251"/>
      <c r="N163" s="250"/>
      <c r="O163" s="248"/>
      <c r="P163" s="251"/>
    </row>
    <row r="164" spans="1:16" s="184" customFormat="1">
      <c r="A164" s="187"/>
      <c r="B164" s="188"/>
      <c r="C164" s="188"/>
      <c r="D164" s="248"/>
      <c r="E164" s="248"/>
      <c r="F164" s="249"/>
      <c r="G164" s="250"/>
      <c r="H164" s="189"/>
      <c r="I164" s="249"/>
      <c r="J164" s="251"/>
      <c r="K164" s="251"/>
      <c r="L164" s="251"/>
      <c r="M164" s="251"/>
      <c r="N164" s="250"/>
      <c r="O164" s="248"/>
      <c r="P164" s="251"/>
    </row>
    <row r="165" spans="1:16" s="184" customFormat="1">
      <c r="A165" s="187"/>
      <c r="B165" s="188"/>
      <c r="C165" s="188"/>
      <c r="D165" s="248"/>
      <c r="E165" s="248"/>
      <c r="F165" s="249"/>
      <c r="G165" s="250"/>
      <c r="H165" s="189"/>
      <c r="I165" s="249"/>
      <c r="J165" s="251"/>
      <c r="K165" s="251"/>
      <c r="L165" s="251"/>
      <c r="M165" s="251"/>
      <c r="N165" s="250"/>
      <c r="O165" s="248"/>
      <c r="P165" s="251"/>
    </row>
    <row r="166" spans="1:16" s="184" customFormat="1">
      <c r="A166" s="187"/>
      <c r="B166" s="188"/>
      <c r="C166" s="188"/>
      <c r="D166" s="248"/>
      <c r="E166" s="248"/>
      <c r="F166" s="249"/>
      <c r="G166" s="250"/>
      <c r="H166" s="189"/>
      <c r="I166" s="249"/>
      <c r="J166" s="251"/>
      <c r="K166" s="251"/>
      <c r="L166" s="251"/>
      <c r="M166" s="251"/>
      <c r="N166" s="250"/>
      <c r="O166" s="248"/>
      <c r="P166" s="251"/>
    </row>
    <row r="167" spans="1:16" s="184" customFormat="1">
      <c r="A167" s="187"/>
      <c r="B167" s="188"/>
      <c r="C167" s="188"/>
      <c r="D167" s="248"/>
      <c r="E167" s="248"/>
      <c r="F167" s="249"/>
      <c r="G167" s="250"/>
      <c r="H167" s="189"/>
      <c r="I167" s="249"/>
      <c r="J167" s="251"/>
      <c r="K167" s="251"/>
      <c r="L167" s="251"/>
      <c r="M167" s="251"/>
      <c r="N167" s="250"/>
      <c r="O167" s="248"/>
      <c r="P167" s="251"/>
    </row>
    <row r="168" spans="1:16" s="184" customFormat="1">
      <c r="A168" s="187"/>
      <c r="B168" s="188"/>
      <c r="C168" s="188"/>
      <c r="D168" s="248"/>
      <c r="E168" s="248"/>
      <c r="F168" s="249"/>
      <c r="G168" s="250"/>
      <c r="H168" s="189"/>
      <c r="I168" s="249"/>
      <c r="J168" s="251"/>
      <c r="K168" s="251"/>
      <c r="L168" s="251"/>
      <c r="M168" s="251"/>
      <c r="N168" s="250"/>
      <c r="O168" s="248"/>
      <c r="P168" s="251"/>
    </row>
    <row r="169" spans="1:16" s="184" customFormat="1">
      <c r="A169" s="187"/>
      <c r="B169" s="188"/>
      <c r="C169" s="188"/>
      <c r="D169" s="248"/>
      <c r="E169" s="248"/>
      <c r="F169" s="249"/>
      <c r="G169" s="250"/>
      <c r="H169" s="189"/>
      <c r="I169" s="249"/>
      <c r="J169" s="251"/>
      <c r="K169" s="251"/>
      <c r="L169" s="251"/>
      <c r="M169" s="251"/>
      <c r="N169" s="250"/>
      <c r="O169" s="248"/>
      <c r="P169" s="251"/>
    </row>
    <row r="170" spans="1:16" s="184" customFormat="1">
      <c r="A170" s="187"/>
      <c r="B170" s="188"/>
      <c r="C170" s="188"/>
      <c r="D170" s="248"/>
      <c r="E170" s="248"/>
      <c r="F170" s="249"/>
      <c r="G170" s="250"/>
      <c r="H170" s="189"/>
      <c r="I170" s="249"/>
      <c r="J170" s="251"/>
      <c r="K170" s="251"/>
      <c r="L170" s="251"/>
      <c r="M170" s="251"/>
      <c r="N170" s="250"/>
      <c r="O170" s="248"/>
      <c r="P170" s="251"/>
    </row>
    <row r="171" spans="1:16" s="184" customFormat="1">
      <c r="A171" s="187"/>
      <c r="B171" s="188"/>
      <c r="C171" s="188"/>
      <c r="D171" s="248"/>
      <c r="E171" s="248"/>
      <c r="F171" s="249"/>
      <c r="G171" s="250"/>
      <c r="H171" s="189"/>
      <c r="I171" s="249"/>
      <c r="J171" s="251"/>
      <c r="K171" s="251"/>
      <c r="L171" s="251"/>
      <c r="M171" s="251"/>
      <c r="N171" s="250"/>
      <c r="O171" s="248"/>
      <c r="P171" s="251"/>
    </row>
    <row r="172" spans="1:16" s="184" customFormat="1">
      <c r="A172" s="187"/>
      <c r="B172" s="188"/>
      <c r="C172" s="188"/>
      <c r="D172" s="248"/>
      <c r="E172" s="248"/>
      <c r="F172" s="249"/>
      <c r="G172" s="250"/>
      <c r="H172" s="189"/>
      <c r="I172" s="249"/>
      <c r="J172" s="251"/>
      <c r="K172" s="251"/>
      <c r="L172" s="251"/>
      <c r="M172" s="251"/>
      <c r="N172" s="250"/>
      <c r="O172" s="248"/>
      <c r="P172" s="251"/>
    </row>
    <row r="173" spans="1:16" s="184" customFormat="1">
      <c r="A173" s="187"/>
      <c r="B173" s="188"/>
      <c r="C173" s="188"/>
      <c r="D173" s="248"/>
      <c r="E173" s="248"/>
      <c r="F173" s="249"/>
      <c r="G173" s="250"/>
      <c r="H173" s="189"/>
      <c r="I173" s="249"/>
      <c r="J173" s="251"/>
      <c r="K173" s="251"/>
      <c r="L173" s="251"/>
      <c r="M173" s="251"/>
      <c r="N173" s="250"/>
      <c r="O173" s="248"/>
      <c r="P173" s="251"/>
    </row>
    <row r="174" spans="1:16" s="184" customFormat="1">
      <c r="A174" s="187"/>
      <c r="B174" s="188"/>
      <c r="C174" s="188"/>
      <c r="D174" s="248"/>
      <c r="E174" s="248"/>
      <c r="F174" s="249"/>
      <c r="G174" s="250"/>
      <c r="H174" s="189"/>
      <c r="I174" s="249"/>
      <c r="J174" s="251"/>
      <c r="K174" s="251"/>
      <c r="L174" s="251"/>
      <c r="M174" s="251"/>
      <c r="N174" s="250"/>
      <c r="O174" s="248"/>
      <c r="P174" s="251"/>
    </row>
    <row r="175" spans="1:16" s="184" customFormat="1">
      <c r="A175" s="187"/>
      <c r="B175" s="188"/>
      <c r="C175" s="188"/>
      <c r="D175" s="248"/>
      <c r="E175" s="248"/>
      <c r="F175" s="249"/>
      <c r="G175" s="250"/>
      <c r="H175" s="189"/>
      <c r="I175" s="249"/>
      <c r="J175" s="251"/>
      <c r="K175" s="251"/>
      <c r="L175" s="251"/>
      <c r="M175" s="251"/>
      <c r="N175" s="250"/>
      <c r="O175" s="248"/>
      <c r="P175" s="251"/>
    </row>
    <row r="176" spans="1:16" s="184" customFormat="1">
      <c r="A176" s="187"/>
      <c r="B176" s="188"/>
      <c r="C176" s="188"/>
      <c r="D176" s="248"/>
      <c r="E176" s="248"/>
      <c r="F176" s="249"/>
      <c r="G176" s="250"/>
      <c r="H176" s="189"/>
      <c r="I176" s="249"/>
      <c r="J176" s="251"/>
      <c r="K176" s="251"/>
      <c r="L176" s="251"/>
      <c r="M176" s="251"/>
      <c r="N176" s="250"/>
      <c r="O176" s="248"/>
      <c r="P176" s="251"/>
    </row>
    <row r="177" spans="1:16" s="184" customFormat="1">
      <c r="A177" s="187"/>
      <c r="B177" s="188"/>
      <c r="C177" s="188"/>
      <c r="D177" s="248"/>
      <c r="E177" s="248"/>
      <c r="F177" s="249"/>
      <c r="G177" s="250"/>
      <c r="H177" s="189"/>
      <c r="I177" s="249"/>
      <c r="J177" s="251"/>
      <c r="K177" s="251"/>
      <c r="L177" s="251"/>
      <c r="M177" s="251"/>
      <c r="N177" s="250"/>
      <c r="O177" s="248"/>
      <c r="P177" s="251"/>
    </row>
    <row r="178" spans="1:16" s="184" customFormat="1">
      <c r="A178" s="187"/>
      <c r="B178" s="188"/>
      <c r="C178" s="188"/>
      <c r="D178" s="248"/>
      <c r="E178" s="248"/>
      <c r="F178" s="249"/>
      <c r="G178" s="250"/>
      <c r="H178" s="189"/>
      <c r="I178" s="249"/>
      <c r="J178" s="251"/>
      <c r="K178" s="251"/>
      <c r="L178" s="251"/>
      <c r="M178" s="251"/>
      <c r="N178" s="250"/>
      <c r="O178" s="248"/>
      <c r="P178" s="251"/>
    </row>
  </sheetData>
  <sheetProtection sheet="1" objects="1" scenarios="1"/>
  <autoFilter ref="A4:C106" xr:uid="{2F886F18-12CE-4929-A4AA-1E9D13142722}">
    <filterColumn colId="1">
      <filters blank="1"/>
    </filterColumn>
  </autoFilter>
  <mergeCells count="30">
    <mergeCell ref="E41:E43"/>
    <mergeCell ref="L3:L4"/>
    <mergeCell ref="M3:M4"/>
    <mergeCell ref="I3:I4"/>
    <mergeCell ref="K3:K4"/>
    <mergeCell ref="E39:J39"/>
    <mergeCell ref="E3:H4"/>
    <mergeCell ref="J3:J4"/>
    <mergeCell ref="D3:D4"/>
    <mergeCell ref="E11:F17"/>
    <mergeCell ref="D37:D38"/>
    <mergeCell ref="G23:G36"/>
    <mergeCell ref="E38:J38"/>
    <mergeCell ref="G9:G22"/>
    <mergeCell ref="E106:J106"/>
    <mergeCell ref="F97:F98"/>
    <mergeCell ref="G41:H41"/>
    <mergeCell ref="G42:H42"/>
    <mergeCell ref="E44:E74"/>
    <mergeCell ref="I44:I46"/>
    <mergeCell ref="G50:G57"/>
    <mergeCell ref="F51:F58"/>
    <mergeCell ref="I52:I54"/>
    <mergeCell ref="G58:G65"/>
    <mergeCell ref="G66:G73"/>
    <mergeCell ref="E75:E94"/>
    <mergeCell ref="G75:H75"/>
    <mergeCell ref="I76:I78"/>
    <mergeCell ref="I84:I86"/>
    <mergeCell ref="F85:F86"/>
  </mergeCells>
  <phoneticPr fontId="2"/>
  <conditionalFormatting sqref="P100">
    <cfRule type="expression" dxfId="23" priority="444" stopIfTrue="1">
      <formula>P100="参加資格無し"</formula>
    </cfRule>
  </conditionalFormatting>
  <conditionalFormatting sqref="P106">
    <cfRule type="expression" dxfId="22" priority="445" stopIfTrue="1">
      <formula>P106="参加資格無し"</formula>
    </cfRule>
  </conditionalFormatting>
  <conditionalFormatting sqref="M100">
    <cfRule type="expression" dxfId="21" priority="419" stopIfTrue="1">
      <formula>M100="参加資格無し"</formula>
    </cfRule>
  </conditionalFormatting>
  <conditionalFormatting sqref="M106">
    <cfRule type="expression" dxfId="20" priority="418" stopIfTrue="1">
      <formula>M106="参加資格無し"</formula>
    </cfRule>
  </conditionalFormatting>
  <conditionalFormatting sqref="N7:N8">
    <cfRule type="cellIs" dxfId="19" priority="298" operator="equal">
      <formula>"選択してください"</formula>
    </cfRule>
  </conditionalFormatting>
  <conditionalFormatting sqref="N15">
    <cfRule type="cellIs" dxfId="18" priority="297" operator="equal">
      <formula>"選択してください"</formula>
    </cfRule>
  </conditionalFormatting>
  <conditionalFormatting sqref="N16">
    <cfRule type="cellIs" dxfId="17" priority="295" operator="equal">
      <formula>"選択してください"</formula>
    </cfRule>
  </conditionalFormatting>
  <conditionalFormatting sqref="N41">
    <cfRule type="cellIs" dxfId="16" priority="282" operator="equal">
      <formula>"選択してください"</formula>
    </cfRule>
  </conditionalFormatting>
  <conditionalFormatting sqref="N48">
    <cfRule type="cellIs" dxfId="15" priority="299" operator="equal">
      <formula>"選択してください"</formula>
    </cfRule>
  </conditionalFormatting>
  <conditionalFormatting sqref="N96">
    <cfRule type="cellIs" dxfId="14" priority="261" operator="equal">
      <formula>"選択してください"</formula>
    </cfRule>
  </conditionalFormatting>
  <conditionalFormatting sqref="N44">
    <cfRule type="cellIs" dxfId="13" priority="273" operator="equal">
      <formula>"選択してください"</formula>
    </cfRule>
  </conditionalFormatting>
  <conditionalFormatting sqref="N39">
    <cfRule type="cellIs" dxfId="12" priority="96" operator="equal">
      <formula>"選択してください"</formula>
    </cfRule>
  </conditionalFormatting>
  <conditionalFormatting sqref="N6">
    <cfRule type="cellIs" dxfId="11" priority="11" operator="equal">
      <formula>"選択してください"</formula>
    </cfRule>
  </conditionalFormatting>
  <conditionalFormatting sqref="N56">
    <cfRule type="cellIs" dxfId="10" priority="10" operator="equal">
      <formula>"選択してください"</formula>
    </cfRule>
  </conditionalFormatting>
  <conditionalFormatting sqref="N57">
    <cfRule type="cellIs" dxfId="9" priority="9" operator="equal">
      <formula>"選択してください"</formula>
    </cfRule>
  </conditionalFormatting>
  <conditionalFormatting sqref="N72:N73">
    <cfRule type="cellIs" dxfId="8" priority="8" operator="equal">
      <formula>"選択してください"</formula>
    </cfRule>
  </conditionalFormatting>
  <conditionalFormatting sqref="N64:N65">
    <cfRule type="cellIs" dxfId="7" priority="7" operator="equal">
      <formula>"選択してください"</formula>
    </cfRule>
  </conditionalFormatting>
  <conditionalFormatting sqref="P75">
    <cfRule type="expression" dxfId="6" priority="415" stopIfTrue="1">
      <formula>P75="参加資格無し"</formula>
    </cfRule>
  </conditionalFormatting>
  <conditionalFormatting sqref="E75:P95">
    <cfRule type="expression" dxfId="5" priority="3" stopIfTrue="1">
      <formula>$B75="×"</formula>
    </cfRule>
  </conditionalFormatting>
  <conditionalFormatting sqref="N83">
    <cfRule type="cellIs" dxfId="4" priority="6" operator="equal">
      <formula>"選択してください"</formula>
    </cfRule>
  </conditionalFormatting>
  <conditionalFormatting sqref="N84">
    <cfRule type="cellIs" dxfId="3" priority="5" operator="equal">
      <formula>"選択してください"</formula>
    </cfRule>
  </conditionalFormatting>
  <conditionalFormatting sqref="N94">
    <cfRule type="cellIs" dxfId="2" priority="4" operator="equal">
      <formula>"選択してください"</formula>
    </cfRule>
  </conditionalFormatting>
  <conditionalFormatting sqref="O17">
    <cfRule type="containsText" dxfId="1" priority="2" operator="containsText" text="×">
      <formula>NOT(ISERROR(SEARCH("×",O17)))</formula>
    </cfRule>
  </conditionalFormatting>
  <conditionalFormatting sqref="O31">
    <cfRule type="containsText" dxfId="0" priority="1" operator="containsText" text="×">
      <formula>NOT(ISERROR(SEARCH("×",O31)))</formula>
    </cfRule>
  </conditionalFormatting>
  <dataValidations xWindow="1175" yWindow="525" count="20">
    <dataValidation type="list" allowBlank="1" showInputMessage="1" showErrorMessage="1" sqref="L41 O41 O50" xr:uid="{00000000-0002-0000-0100-000000000000}">
      <formula1>$E$133:$E$135</formula1>
    </dataValidation>
    <dataValidation type="list" allowBlank="1" showInputMessage="1" showErrorMessage="1" sqref="N96 K96" xr:uid="{00000000-0002-0000-0100-000001000000}">
      <formula1>"九地整,福岡県,佐賀県,長崎県,熊本県,大分県,宮崎県,鹿児島県,無,選択してください"</formula1>
    </dataValidation>
    <dataValidation type="list" allowBlank="1" showInputMessage="1" sqref="N97 K97" xr:uid="{00000000-0002-0000-0100-000002000000}">
      <formula1>"指名停止,文書注意,口頭注意"</formula1>
    </dataValidation>
    <dataValidation type="list" allowBlank="1" showInputMessage="1" sqref="N48 K48" xr:uid="{00000000-0002-0000-0100-000003000000}">
      <formula1>"有,無,選択してください"</formula1>
    </dataValidation>
    <dataValidation type="list" allowBlank="1" showInputMessage="1" sqref="N15 N29 K15 N56 N64 N72 K56 K64 K72" xr:uid="{00000000-0002-0000-0100-000004000000}">
      <formula1>"単体,JV  （出資比率）,選択してください"</formula1>
    </dataValidation>
    <dataValidation type="list" allowBlank="1" showInputMessage="1" showErrorMessage="1" sqref="K39 N6 N8 K6 K8 N39" xr:uid="{00000000-0002-0000-0100-00000A000000}">
      <formula1>"該当無し,該当（参加資格無し）,選択してください"</formula1>
    </dataValidation>
    <dataValidation type="list" allowBlank="1" showInputMessage="1" sqref="N30 N16 K16 K73 N57 N65 K65 K57 N73 N83 N94 K94 K83" xr:uid="{00000000-0002-0000-0100-00000C000000}">
      <formula1>"有 （登録番号）,無,選択してください"</formula1>
    </dataValidation>
    <dataValidation imeMode="off" allowBlank="1" showInputMessage="1" showErrorMessage="1" sqref="N31 N17 K17" xr:uid="{00000000-0002-0000-0100-00000D000000}"/>
    <dataValidation allowBlank="1" showInputMessage="1" showErrorMessage="1" prompt="『（別記様式３）配置予定技術者登録表』シートで入力してください。" sqref="K23 K25:K35" xr:uid="{00000000-0002-0000-0100-00000E000000}"/>
    <dataValidation type="list" allowBlank="1" showInputMessage="1" prompt="『（別記様式３）配置予定技術者登録表』シートで入力してください。" sqref="K24" xr:uid="{00000000-0002-0000-0100-00000F000000}">
      <formula1>"主任技術者,監理技術者,選択してください"</formula1>
    </dataValidation>
    <dataValidation type="list" allowBlank="1" showInputMessage="1" prompt="『（別記様式３）配置予定技術者登録表』シートで入力してください。" sqref="K36" xr:uid="{00000000-0002-0000-0100-000013000000}">
      <formula1>"単体,JV  （出資比率）,選択してください"</formula1>
    </dataValidation>
    <dataValidation type="list" allowBlank="1" showInputMessage="1" showErrorMessage="1" sqref="O31 O17 L17 L31" xr:uid="{00000000-0002-0000-0100-000017000000}">
      <formula1>"○,×"</formula1>
    </dataValidation>
    <dataValidation type="list" allowBlank="1" showInputMessage="1" showErrorMessage="1" sqref="N7 K7" xr:uid="{00000000-0002-0000-0100-000018000000}">
      <formula1>"認定あり,認定なし（参加資格無し）,選択してください"</formula1>
    </dataValidation>
    <dataValidation type="list" allowBlank="1" showInputMessage="1" showErrorMessage="1" sqref="O42 L42" xr:uid="{00000000-0002-0000-0100-00001A000000}">
      <formula1>$E$111:$E$117</formula1>
    </dataValidation>
    <dataValidation type="list" allowBlank="1" showInputMessage="1" showErrorMessage="1" sqref="O44 L44" xr:uid="{00000000-0002-0000-0100-00001B000000}">
      <formula1>$E$127:$E$130</formula1>
    </dataValidation>
    <dataValidation type="list" allowBlank="1" showInputMessage="1" sqref="N41 K41" xr:uid="{00000000-0002-0000-0100-00001F000000}">
      <formula1>"より同種性の高い工事,同種性の高い工事,同種性が認められる工事,選択してください"</formula1>
    </dataValidation>
    <dataValidation type="list" allowBlank="1" showInputMessage="1" sqref="K44 N44" xr:uid="{75B7B008-EE6A-4C1F-83DE-FD05398A17C5}">
      <formula1>"災害協定等に基づいた活動実績あり,直接事業との災害協定に基づいた巡視等の実績あり,直接災害協定の締結あり活動実績なし,直接災害協定の締結なし,選択してください"</formula1>
    </dataValidation>
    <dataValidation type="list" allowBlank="1" showInputMessage="1" showErrorMessage="1" sqref="L50" xr:uid="{DB0612ED-CCCC-4327-BD62-BC4B9E86B61A}">
      <formula1>$E$450:$E$452</formula1>
    </dataValidation>
    <dataValidation type="list" allowBlank="1" showInputMessage="1" showErrorMessage="1" sqref="L84 O84 L76 O76" xr:uid="{F617F054-7D15-4344-89FC-90B98D784EEF}">
      <formula1>$E$468:$E$469</formula1>
    </dataValidation>
    <dataValidation type="list" allowBlank="1" showInputMessage="1" sqref="N84 K84" xr:uid="{30ECE93A-06B7-47B7-8AE1-A1BCBB3ED53A}">
      <formula1>"主任技術者,監理技術者,未定,選択してください"</formula1>
    </dataValidation>
  </dataValidations>
  <printOptions horizontalCentered="1"/>
  <pageMargins left="0.23622047244094491" right="0.23622047244094491" top="0.74803149606299213" bottom="0.74803149606299213" header="0.31496062992125984" footer="0.31496062992125984"/>
  <pageSetup paperSize="8" scale="63" fitToHeight="0"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8</vt:i4>
      </vt:variant>
    </vt:vector>
  </HeadingPairs>
  <TitlesOfParts>
    <vt:vector size="9" baseType="lpstr">
      <vt:lpstr>（別記様式２）申請書確認表</vt:lpstr>
      <vt:lpstr>h業者_加算点合計_技術提案</vt:lpstr>
      <vt:lpstr>h業者_特定専門工事_簡易な施工計画</vt:lpstr>
      <vt:lpstr>'（別記様式２）申請書確認表'!Print_Area</vt:lpstr>
      <vt:lpstr>指数_2段階</vt:lpstr>
      <vt:lpstr>指数_3段階</vt:lpstr>
      <vt:lpstr>指数_4段階</vt:lpstr>
      <vt:lpstr>指数_5段階</vt:lpstr>
      <vt:lpstr>指数_7段階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杉野 公宣</dc:creator>
  <cp:lastModifiedBy>河野 敏和</cp:lastModifiedBy>
  <cp:lastPrinted>2020-10-19T01:12:18Z</cp:lastPrinted>
  <dcterms:created xsi:type="dcterms:W3CDTF">2002-08-29T10:44:30Z</dcterms:created>
  <dcterms:modified xsi:type="dcterms:W3CDTF">2020-10-21T00:47:05Z</dcterms:modified>
</cp:coreProperties>
</file>