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9.136.176\計画①-nas\■ 00残すもの（R8）\２３．道守\★R8みちづくし準備\★みちづくしinかみみね2026用資料\実施計画等資料\2026\参加申し込み様式（事務局より）\"/>
    </mc:Choice>
  </mc:AlternateContent>
  <xr:revisionPtr revIDLastSave="0" documentId="13_ncr:1_{CFBE808D-B7F6-4A3A-B90F-A4E09C1381D5}" xr6:coauthVersionLast="47" xr6:coauthVersionMax="47" xr10:uidLastSave="{00000000-0000-0000-0000-000000000000}"/>
  <bookViews>
    <workbookView xWindow="-120" yWindow="-120" windowWidth="29040" windowHeight="15720" tabRatio="748" activeTab="1" xr2:uid="{6E6E7F53-F9A9-45FD-A370-1A4778164B93}"/>
  </bookViews>
  <sheets>
    <sheet name="記入例" sheetId="7" r:id="rId1"/>
    <sheet name="記入申込書"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9" l="1"/>
  <c r="L45" i="9"/>
  <c r="H45" i="9"/>
  <c r="L44" i="9"/>
  <c r="H44" i="9"/>
  <c r="H43" i="9"/>
  <c r="F43" i="9"/>
  <c r="W42" i="9"/>
  <c r="V42" i="9"/>
  <c r="U42" i="9"/>
  <c r="T42" i="9"/>
  <c r="S42" i="9"/>
  <c r="O42" i="9"/>
  <c r="O43" i="9" s="1"/>
  <c r="N42" i="9"/>
  <c r="N43" i="9" s="1"/>
  <c r="M42" i="9"/>
  <c r="L42" i="9"/>
  <c r="K42" i="9"/>
  <c r="K43" i="9" s="1"/>
  <c r="J42" i="9"/>
  <c r="I42" i="9"/>
  <c r="H42" i="9"/>
  <c r="F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L45" i="7"/>
  <c r="M42" i="7"/>
  <c r="H46" i="7"/>
  <c r="H45" i="7"/>
  <c r="L44" i="7"/>
  <c r="H44" i="7"/>
  <c r="L42" i="7"/>
  <c r="H43" i="7"/>
  <c r="F43" i="7"/>
  <c r="W42" i="7"/>
  <c r="V42" i="7"/>
  <c r="U42" i="7"/>
  <c r="T42" i="7"/>
  <c r="S42" i="7"/>
  <c r="O42" i="7"/>
  <c r="O43" i="7" s="1"/>
  <c r="N42" i="7"/>
  <c r="N43" i="7" s="1"/>
  <c r="K42" i="7"/>
  <c r="K43" i="7" s="1"/>
  <c r="Q43" i="7" s="1"/>
  <c r="J42" i="7"/>
  <c r="I42" i="7"/>
  <c r="H42" i="7"/>
  <c r="F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42" i="9" l="1"/>
  <c r="Q43" i="9"/>
  <c r="Q42" i="7"/>
</calcChain>
</file>

<file path=xl/sharedStrings.xml><?xml version="1.0" encoding="utf-8"?>
<sst xmlns="http://schemas.openxmlformats.org/spreadsheetml/2006/main" count="888" uniqueCount="84">
  <si>
    <t>金額</t>
    <rPh sb="0" eb="2">
      <t>キンガク</t>
    </rPh>
    <phoneticPr fontId="1"/>
  </si>
  <si>
    <t>合計</t>
    <rPh sb="0" eb="2">
      <t>ゴウケイ</t>
    </rPh>
    <phoneticPr fontId="1"/>
  </si>
  <si>
    <t>参加者氏名</t>
    <rPh sb="0" eb="5">
      <t>サンカシャシメイ</t>
    </rPh>
    <phoneticPr fontId="1"/>
  </si>
  <si>
    <t>Aコース</t>
    <phoneticPr fontId="1"/>
  </si>
  <si>
    <t>Bコース</t>
    <phoneticPr fontId="1"/>
  </si>
  <si>
    <t>フリガナ</t>
    <phoneticPr fontId="1"/>
  </si>
  <si>
    <t>性別</t>
    <rPh sb="0" eb="2">
      <t>セイベツ</t>
    </rPh>
    <phoneticPr fontId="1"/>
  </si>
  <si>
    <t>所属団体</t>
    <rPh sb="0" eb="4">
      <t>ショゾクダンタイ</t>
    </rPh>
    <phoneticPr fontId="1"/>
  </si>
  <si>
    <t>担当者氏名</t>
    <rPh sb="0" eb="3">
      <t>タントウシャ</t>
    </rPh>
    <rPh sb="3" eb="5">
      <t>シメイ</t>
    </rPh>
    <phoneticPr fontId="1"/>
  </si>
  <si>
    <t>電子メール</t>
    <rPh sb="0" eb="2">
      <t>デンシ</t>
    </rPh>
    <phoneticPr fontId="1"/>
  </si>
  <si>
    <t>担当者所属先</t>
    <rPh sb="0" eb="3">
      <t>タントウシャ</t>
    </rPh>
    <rPh sb="3" eb="6">
      <t>ショゾクサキ</t>
    </rPh>
    <phoneticPr fontId="1"/>
  </si>
  <si>
    <t>ー</t>
  </si>
  <si>
    <t>〇</t>
  </si>
  <si>
    <t>担当者連絡先（電話）</t>
    <rPh sb="0" eb="3">
      <t>タントウシャ</t>
    </rPh>
    <rPh sb="3" eb="6">
      <t>レンラクサキ</t>
    </rPh>
    <rPh sb="7" eb="9">
      <t>デンワ</t>
    </rPh>
    <phoneticPr fontId="1"/>
  </si>
  <si>
    <t>女性</t>
  </si>
  <si>
    <t>【分類】
・道守
・事務所
・整備局
・自治体
・一般
・その他</t>
    <rPh sb="1" eb="3">
      <t>ブンルイ</t>
    </rPh>
    <rPh sb="6" eb="8">
      <t>ミチモリ</t>
    </rPh>
    <rPh sb="10" eb="13">
      <t>ジムショ</t>
    </rPh>
    <rPh sb="15" eb="18">
      <t>セイビキョク</t>
    </rPh>
    <rPh sb="20" eb="23">
      <t>ジチタイ</t>
    </rPh>
    <rPh sb="25" eb="27">
      <t>イッパン</t>
    </rPh>
    <rPh sb="31" eb="32">
      <t>タ</t>
    </rPh>
    <phoneticPr fontId="1"/>
  </si>
  <si>
    <t>番号</t>
    <rPh sb="0" eb="2">
      <t>バンゴウ</t>
    </rPh>
    <phoneticPr fontId="1"/>
  </si>
  <si>
    <t>道守</t>
  </si>
  <si>
    <t>三原　ユキ江</t>
    <rPh sb="0" eb="2">
      <t>ミハラ</t>
    </rPh>
    <rPh sb="5" eb="6">
      <t>エ</t>
    </rPh>
    <phoneticPr fontId="1"/>
  </si>
  <si>
    <t>ミハラ　ユキエ</t>
    <phoneticPr fontId="1"/>
  </si>
  <si>
    <t>(B)ありあけ海道</t>
  </si>
  <si>
    <t>領収書の宛先
（個人名で良い場合は記入不要）</t>
    <rPh sb="0" eb="3">
      <t>リョウシュウショ</t>
    </rPh>
    <rPh sb="4" eb="6">
      <t>アテサキ</t>
    </rPh>
    <rPh sb="8" eb="11">
      <t>コジンメイ</t>
    </rPh>
    <rPh sb="12" eb="13">
      <t>ヨ</t>
    </rPh>
    <rPh sb="14" eb="16">
      <t>バアイ</t>
    </rPh>
    <rPh sb="17" eb="21">
      <t>キニュウフヨウ</t>
    </rPh>
    <phoneticPr fontId="1"/>
  </si>
  <si>
    <t>【みちづくし in かみみね２０２６】参加申込書</t>
    <rPh sb="19" eb="21">
      <t>サンカ</t>
    </rPh>
    <rPh sb="21" eb="24">
      <t>モウシコミショ</t>
    </rPh>
    <phoneticPr fontId="1"/>
  </si>
  <si>
    <t>シングル74部屋</t>
    <rPh sb="6" eb="8">
      <t>ヘヤ</t>
    </rPh>
    <phoneticPr fontId="1"/>
  </si>
  <si>
    <t>―</t>
  </si>
  <si>
    <t>会議名他</t>
    <rPh sb="0" eb="2">
      <t>カイギ</t>
    </rPh>
    <rPh sb="2" eb="3">
      <t>メイ</t>
    </rPh>
    <rPh sb="3" eb="4">
      <t>ホカ</t>
    </rPh>
    <phoneticPr fontId="1"/>
  </si>
  <si>
    <t>交流会
参加有無</t>
    <rPh sb="0" eb="2">
      <t>コウリュウ</t>
    </rPh>
    <rPh sb="5" eb="7">
      <t>サンカ</t>
    </rPh>
    <rPh sb="7" eb="9">
      <t>ウム</t>
    </rPh>
    <phoneticPr fontId="1"/>
  </si>
  <si>
    <t>交流集会
参加有無</t>
    <rPh sb="0" eb="2">
      <t>コウリュウ</t>
    </rPh>
    <rPh sb="2" eb="4">
      <t>シュウカイ</t>
    </rPh>
    <rPh sb="6" eb="8">
      <t>サンカ</t>
    </rPh>
    <rPh sb="8" eb="10">
      <t>ウム</t>
    </rPh>
    <phoneticPr fontId="1"/>
  </si>
  <si>
    <t>道守佐賀会議</t>
  </si>
  <si>
    <t>男性</t>
  </si>
  <si>
    <t>(A)吉野ヶ里公園</t>
  </si>
  <si>
    <t>吉野ヶ里公園駅11:20発</t>
    <rPh sb="0" eb="4">
      <t>ヨシノガリ</t>
    </rPh>
    <rPh sb="4" eb="6">
      <t>コウエン</t>
    </rPh>
    <rPh sb="6" eb="7">
      <t>エキ</t>
    </rPh>
    <rPh sb="12" eb="13">
      <t>ハツ</t>
    </rPh>
    <phoneticPr fontId="1"/>
  </si>
  <si>
    <t>吉野ヶ里公園駅11:50発</t>
    <phoneticPr fontId="1"/>
  </si>
  <si>
    <t>吉野ヶ里公園駅12:25発</t>
    <phoneticPr fontId="1"/>
  </si>
  <si>
    <t>新鳥栖駅11:30発</t>
    <phoneticPr fontId="1"/>
  </si>
  <si>
    <t>新鳥栖駅11:30発</t>
    <rPh sb="0" eb="1">
      <t>シン</t>
    </rPh>
    <rPh sb="1" eb="4">
      <t>トスエキ</t>
    </rPh>
    <rPh sb="9" eb="10">
      <t>ハツ</t>
    </rPh>
    <phoneticPr fontId="1"/>
  </si>
  <si>
    <t>道の駅かみみね19:15発</t>
    <phoneticPr fontId="1"/>
  </si>
  <si>
    <r>
      <t xml:space="preserve">【和室】
ツイン、トリプル　８部屋
2名で14,000、3名で17,000
</t>
    </r>
    <r>
      <rPr>
        <b/>
        <sz val="11"/>
        <color theme="1"/>
        <rFont val="游ゴシック"/>
        <family val="3"/>
        <charset val="128"/>
        <scheme val="minor"/>
      </rPr>
      <t>１名で10,500円</t>
    </r>
    <rPh sb="1" eb="3">
      <t>ワシツ</t>
    </rPh>
    <rPh sb="15" eb="17">
      <t>ヘヤ</t>
    </rPh>
    <rPh sb="19" eb="20">
      <t>メイ</t>
    </rPh>
    <rPh sb="29" eb="30">
      <t>メイ</t>
    </rPh>
    <phoneticPr fontId="1"/>
  </si>
  <si>
    <r>
      <t xml:space="preserve">ツイン【洋室】
４部屋
2名で14,000円
</t>
    </r>
    <r>
      <rPr>
        <b/>
        <sz val="11"/>
        <color theme="1"/>
        <rFont val="游ゴシック"/>
        <family val="3"/>
        <charset val="128"/>
        <scheme val="minor"/>
      </rPr>
      <t>１名で10,500円</t>
    </r>
    <rPh sb="4" eb="6">
      <t>ヨウシツ</t>
    </rPh>
    <rPh sb="9" eb="11">
      <t>ヘヤ</t>
    </rPh>
    <rPh sb="13" eb="14">
      <t>メイ</t>
    </rPh>
    <rPh sb="21" eb="22">
      <t>エン</t>
    </rPh>
    <rPh sb="24" eb="25">
      <t>メイ</t>
    </rPh>
    <rPh sb="32" eb="33">
      <t>エン</t>
    </rPh>
    <phoneticPr fontId="1"/>
  </si>
  <si>
    <r>
      <rPr>
        <b/>
        <sz val="9"/>
        <color theme="1"/>
        <rFont val="游ゴシック"/>
        <family val="3"/>
        <charset val="128"/>
        <scheme val="minor"/>
      </rPr>
      <t>交流会会場までの交通手段</t>
    </r>
    <r>
      <rPr>
        <sz val="9"/>
        <color theme="1"/>
        <rFont val="游ゴシック"/>
        <family val="2"/>
        <charset val="128"/>
        <scheme val="minor"/>
      </rPr>
      <t xml:space="preserve">
</t>
    </r>
    <r>
      <rPr>
        <b/>
        <sz val="9"/>
        <color theme="1"/>
        <rFont val="游ゴシック"/>
        <family val="3"/>
        <charset val="128"/>
        <scheme val="minor"/>
      </rPr>
      <t>①ＪＲ
②路線バス
③自家用車
④乗り合わせ
⑤バス(中型以上</t>
    </r>
    <rPh sb="0" eb="3">
      <t>コウリュウカイ</t>
    </rPh>
    <rPh sb="3" eb="5">
      <t>カイジョウ</t>
    </rPh>
    <rPh sb="8" eb="10">
      <t>コウツウ</t>
    </rPh>
    <rPh sb="10" eb="12">
      <t>シュダン</t>
    </rPh>
    <phoneticPr fontId="1"/>
  </si>
  <si>
    <t>ＪＲ</t>
  </si>
  <si>
    <t>吉野ヶ里公園駅11:50発</t>
  </si>
  <si>
    <t>道の駅かみみね19:15発</t>
  </si>
  <si>
    <t>道守ふくおか会議</t>
  </si>
  <si>
    <t>道守くまもと会議</t>
  </si>
  <si>
    <t>道守かごしま会議</t>
  </si>
  <si>
    <t>道守大分会議</t>
  </si>
  <si>
    <t>整備局</t>
  </si>
  <si>
    <t>事務所</t>
  </si>
  <si>
    <t>自家用車</t>
  </si>
  <si>
    <t>乗り合わせ</t>
  </si>
  <si>
    <t>佐賀　一郎</t>
    <rPh sb="0" eb="2">
      <t>サガ</t>
    </rPh>
    <rPh sb="3" eb="5">
      <t>イチロウ</t>
    </rPh>
    <phoneticPr fontId="1"/>
  </si>
  <si>
    <t>サガ　イチロウ</t>
    <phoneticPr fontId="1"/>
  </si>
  <si>
    <t>福岡　花子</t>
    <rPh sb="0" eb="2">
      <t>フクオカ</t>
    </rPh>
    <rPh sb="3" eb="5">
      <t>ハナコ</t>
    </rPh>
    <phoneticPr fontId="1"/>
  </si>
  <si>
    <t>フクオカ　ハナコ</t>
    <phoneticPr fontId="1"/>
  </si>
  <si>
    <t>バス(中型以上)</t>
  </si>
  <si>
    <t>女性</t>
    <rPh sb="0" eb="2">
      <t>ジョセイ</t>
    </rPh>
    <phoneticPr fontId="1"/>
  </si>
  <si>
    <t>男性</t>
    <rPh sb="0" eb="2">
      <t>ダンセイ</t>
    </rPh>
    <phoneticPr fontId="1"/>
  </si>
  <si>
    <t>○○〇コンサルタント　佐賀　一郎</t>
    <phoneticPr fontId="1"/>
  </si>
  <si>
    <t>吉野ヶ里公園駅11:20発</t>
  </si>
  <si>
    <t>新鳥栖駅11:30発</t>
  </si>
  <si>
    <t>吉野ヶ里公園駅12:25発</t>
  </si>
  <si>
    <t>道守九州会議</t>
  </si>
  <si>
    <t>その他</t>
  </si>
  <si>
    <t>道守みやざき会議</t>
  </si>
  <si>
    <t>道守長崎会議</t>
  </si>
  <si>
    <t>一般</t>
  </si>
  <si>
    <t>自家用車とバス（中型以上）の台数</t>
    <rPh sb="0" eb="4">
      <t>ジカヨウシャ</t>
    </rPh>
    <rPh sb="8" eb="10">
      <t>チュウガタ</t>
    </rPh>
    <rPh sb="10" eb="12">
      <t>イジョウ</t>
    </rPh>
    <rPh sb="14" eb="16">
      <t>ダイスウ</t>
    </rPh>
    <phoneticPr fontId="1"/>
  </si>
  <si>
    <t>自家用車</t>
    <phoneticPr fontId="1"/>
  </si>
  <si>
    <t>バス(中型以上)</t>
    <phoneticPr fontId="1"/>
  </si>
  <si>
    <t>●</t>
  </si>
  <si>
    <t>道の駅かみみね19:30発</t>
  </si>
  <si>
    <t>道の駅かみみね19:30発</t>
    <phoneticPr fontId="1"/>
  </si>
  <si>
    <t>○○〇建設（株）福岡　花子</t>
  </si>
  <si>
    <t>(株)三原建築設計事務所　三原　ユキ江</t>
    <phoneticPr fontId="1"/>
  </si>
  <si>
    <r>
      <t>○</t>
    </r>
    <r>
      <rPr>
        <b/>
        <sz val="11"/>
        <color rgb="FFFF0000"/>
        <rFont val="游ゴシック"/>
        <family val="3"/>
        <charset val="128"/>
        <scheme val="minor"/>
      </rPr>
      <t xml:space="preserve">現地見学会Ａコースで、宿泊手配の希望者のみ吉野ヶ里温泉ホテルを手配いたします。
</t>
    </r>
    <r>
      <rPr>
        <b/>
        <sz val="11"/>
        <rFont val="游ゴシック"/>
        <family val="3"/>
        <charset val="128"/>
        <scheme val="minor"/>
      </rPr>
      <t xml:space="preserve">○吉野ヶ里温泉ホテル以外のホテルをご希望の場合、各自手配をお願いいたします。
</t>
    </r>
    <r>
      <rPr>
        <b/>
        <sz val="11"/>
        <color theme="1"/>
        <rFont val="游ゴシック"/>
        <family val="3"/>
        <charset val="128"/>
        <scheme val="minor"/>
      </rPr>
      <t>○吉野ヶ里温泉ホテル料金は素泊まりの料金です（朝食提供がありません）
○吉野ヶ里温泉ホテルは、ロビーも含めて全館禁煙です。
○宿泊費は、チエックイン時に各自、お支払いをお願いいたします。
○ 10月以降のホテルのキャンセルに関しては、キャンセル料が発生する場合がございます。</t>
    </r>
    <rPh sb="1" eb="3">
      <t>ゲンチ</t>
    </rPh>
    <rPh sb="3" eb="6">
      <t>ケンガクカイ</t>
    </rPh>
    <rPh sb="12" eb="14">
      <t>シュクハク</t>
    </rPh>
    <rPh sb="14" eb="16">
      <t>テハイ</t>
    </rPh>
    <rPh sb="17" eb="20">
      <t>キボウシャ</t>
    </rPh>
    <rPh sb="32" eb="34">
      <t>テハイ</t>
    </rPh>
    <rPh sb="90" eb="92">
      <t>リョウキン</t>
    </rPh>
    <rPh sb="98" eb="100">
      <t>リョウキン</t>
    </rPh>
    <rPh sb="103" eb="105">
      <t>チョウショク</t>
    </rPh>
    <rPh sb="105" eb="107">
      <t>テイキョウ</t>
    </rPh>
    <rPh sb="116" eb="117">
      <t>ナ</t>
    </rPh>
    <rPh sb="128" eb="130">
      <t>オンセン</t>
    </rPh>
    <rPh sb="139" eb="140">
      <t>フク</t>
    </rPh>
    <phoneticPr fontId="1"/>
  </si>
  <si>
    <r>
      <rPr>
        <b/>
        <sz val="11"/>
        <rFont val="游ゴシック"/>
        <family val="3"/>
        <charset val="128"/>
        <scheme val="minor"/>
      </rPr>
      <t>最寄駅</t>
    </r>
    <r>
      <rPr>
        <sz val="11"/>
        <rFont val="游ゴシック"/>
        <family val="3"/>
        <charset val="128"/>
        <scheme val="minor"/>
      </rPr>
      <t>から</t>
    </r>
    <r>
      <rPr>
        <b/>
        <sz val="11"/>
        <rFont val="游ゴシック"/>
        <family val="3"/>
        <charset val="128"/>
        <scheme val="minor"/>
      </rPr>
      <t>上峰町民センター</t>
    </r>
    <r>
      <rPr>
        <sz val="11"/>
        <rFont val="游ゴシック"/>
        <family val="3"/>
        <charset val="128"/>
        <scheme val="minor"/>
      </rPr>
      <t>までの送迎(シャトルバス)希望確認</t>
    </r>
    <rPh sb="0" eb="3">
      <t>モヨリエキ</t>
    </rPh>
    <rPh sb="5" eb="7">
      <t>カミミネ</t>
    </rPh>
    <rPh sb="7" eb="9">
      <t>チョウミン</t>
    </rPh>
    <rPh sb="16" eb="18">
      <t>ソウゲイ</t>
    </rPh>
    <rPh sb="26" eb="28">
      <t>キボウ</t>
    </rPh>
    <rPh sb="28" eb="30">
      <t>カクニン</t>
    </rPh>
    <phoneticPr fontId="1"/>
  </si>
  <si>
    <r>
      <t>交流会終了後の</t>
    </r>
    <r>
      <rPr>
        <b/>
        <sz val="11"/>
        <rFont val="游ゴシック"/>
        <family val="3"/>
        <charset val="128"/>
        <scheme val="minor"/>
      </rPr>
      <t>交流集会会場</t>
    </r>
    <r>
      <rPr>
        <sz val="11"/>
        <rFont val="游ゴシック"/>
        <family val="3"/>
        <charset val="128"/>
        <scheme val="minor"/>
      </rPr>
      <t>までの送迎の希望</t>
    </r>
    <rPh sb="0" eb="3">
      <t>コウリュウカイ</t>
    </rPh>
    <rPh sb="3" eb="6">
      <t>シュウリョウゴ</t>
    </rPh>
    <rPh sb="7" eb="9">
      <t>コウリュウ</t>
    </rPh>
    <rPh sb="9" eb="11">
      <t>シュウカイ</t>
    </rPh>
    <rPh sb="11" eb="13">
      <t>カイジョウ</t>
    </rPh>
    <rPh sb="16" eb="18">
      <t>ソウゲイ</t>
    </rPh>
    <rPh sb="19" eb="21">
      <t>キボウ</t>
    </rPh>
    <phoneticPr fontId="1"/>
  </si>
  <si>
    <r>
      <t>交流集会終了後、</t>
    </r>
    <r>
      <rPr>
        <b/>
        <sz val="11"/>
        <rFont val="游ゴシック"/>
        <family val="3"/>
        <charset val="128"/>
        <scheme val="minor"/>
      </rPr>
      <t>吉野ヶ里公園駅</t>
    </r>
    <r>
      <rPr>
        <sz val="11"/>
        <rFont val="游ゴシック"/>
        <family val="3"/>
        <charset val="128"/>
        <scheme val="minor"/>
      </rPr>
      <t>へ
送迎(シャトルバス)希望確認</t>
    </r>
    <rPh sb="0" eb="2">
      <t>コウリュウ</t>
    </rPh>
    <rPh sb="2" eb="4">
      <t>シュウカイ</t>
    </rPh>
    <rPh sb="4" eb="7">
      <t>シュウリョウゴ</t>
    </rPh>
    <rPh sb="8" eb="12">
      <t>ヨシノガリ</t>
    </rPh>
    <rPh sb="12" eb="14">
      <t>コウエン</t>
    </rPh>
    <rPh sb="14" eb="15">
      <t>エキ</t>
    </rPh>
    <rPh sb="17" eb="19">
      <t>ソウゲイ</t>
    </rPh>
    <rPh sb="27" eb="29">
      <t>キボウ</t>
    </rPh>
    <rPh sb="29" eb="31">
      <t>カクニン</t>
    </rPh>
    <phoneticPr fontId="1"/>
  </si>
  <si>
    <r>
      <rPr>
        <b/>
        <sz val="11"/>
        <rFont val="游ゴシック"/>
        <family val="3"/>
        <charset val="128"/>
        <scheme val="minor"/>
      </rPr>
      <t>日帰りの
確認</t>
    </r>
    <r>
      <rPr>
        <sz val="11"/>
        <rFont val="游ゴシック"/>
        <family val="3"/>
        <charset val="128"/>
        <scheme val="minor"/>
      </rPr>
      <t xml:space="preserve">
(日帰りは
●記入）</t>
    </r>
    <rPh sb="0" eb="2">
      <t>ヒガエ</t>
    </rPh>
    <rPh sb="5" eb="7">
      <t>カクニン</t>
    </rPh>
    <rPh sb="9" eb="11">
      <t>ヒガエ</t>
    </rPh>
    <rPh sb="15" eb="17">
      <t>キニュウ</t>
    </rPh>
    <phoneticPr fontId="1"/>
  </si>
  <si>
    <r>
      <t xml:space="preserve">  現地体験学習
</t>
    </r>
    <r>
      <rPr>
        <b/>
        <sz val="11"/>
        <rFont val="游ゴシック"/>
        <family val="3"/>
        <charset val="128"/>
        <scheme val="minor"/>
      </rPr>
      <t xml:space="preserve"> 第2希望があればご記入ください</t>
    </r>
    <rPh sb="2" eb="4">
      <t>ゲンチ</t>
    </rPh>
    <rPh sb="4" eb="6">
      <t>タイケン</t>
    </rPh>
    <rPh sb="6" eb="8">
      <t>ガクシュウ</t>
    </rPh>
    <rPh sb="10" eb="11">
      <t>ダイ</t>
    </rPh>
    <rPh sb="12" eb="14">
      <t>キボウ</t>
    </rPh>
    <rPh sb="19" eb="21">
      <t>キニュウ</t>
    </rPh>
    <phoneticPr fontId="1"/>
  </si>
  <si>
    <r>
      <t xml:space="preserve">現地体験学習の
第１希望が
Ａｺｰｽで
</t>
    </r>
    <r>
      <rPr>
        <b/>
        <sz val="11"/>
        <rFont val="游ゴシック"/>
        <family val="3"/>
        <charset val="128"/>
        <scheme val="minor"/>
      </rPr>
      <t>宿泊希望
有・無</t>
    </r>
    <rPh sb="2" eb="4">
      <t>タイケン</t>
    </rPh>
    <rPh sb="4" eb="6">
      <t>ガクシュウ</t>
    </rPh>
    <rPh sb="8" eb="9">
      <t>ダイ</t>
    </rPh>
    <rPh sb="10" eb="12">
      <t>キボウ</t>
    </rPh>
    <rPh sb="20" eb="22">
      <t>シュクハク</t>
    </rPh>
    <rPh sb="22" eb="24">
      <t>キボウ</t>
    </rPh>
    <rPh sb="25" eb="26">
      <t>アリ</t>
    </rPh>
    <rPh sb="27" eb="28">
      <t>ム</t>
    </rPh>
    <phoneticPr fontId="1"/>
  </si>
  <si>
    <t>現地体験学習
（第1希望）</t>
    <rPh sb="0" eb="2">
      <t>ゲンチ</t>
    </rPh>
    <rPh sb="2" eb="4">
      <t>タイケン</t>
    </rPh>
    <rPh sb="4" eb="6">
      <t>ガクシュウ</t>
    </rPh>
    <rPh sb="8" eb="9">
      <t>ダイ</t>
    </rPh>
    <rPh sb="10" eb="12">
      <t>キボウ</t>
    </rPh>
    <phoneticPr fontId="1"/>
  </si>
  <si>
    <t>○ 所属団体毎に整理してお申し込みをお願いいたします。
○ 2026年7月30日までにお申し込みください。
○ 2026年8月末に確定結果と請求書（体験学習及び交流会費）を順次お送りいたしますので、9月末までに指定の銀行口座にお振込みください。
○領収書の宛名に会社名等の記入希望者は金額の右欄に記入お願いします。（領収書は、入金確認後、申し込み団体の担当者にメールで送付します）
○会場の駐車場調整のため、自家用車とバス（中型以上）の台数を記入お願いいたします。
○ホテルは各自で手配してください。</t>
    <rPh sb="142" eb="144">
      <t>キンガク</t>
    </rPh>
    <rPh sb="158" eb="161">
      <t>リョウシュウショ</t>
    </rPh>
    <rPh sb="163" eb="168">
      <t>ニュウキンカクニンゴ</t>
    </rPh>
    <rPh sb="169" eb="170">
      <t>モウ</t>
    </rPh>
    <rPh sb="171" eb="172">
      <t>コ</t>
    </rPh>
    <rPh sb="173" eb="175">
      <t>ダンタイ</t>
    </rPh>
    <rPh sb="176" eb="179">
      <t>タントウシャ</t>
    </rPh>
    <rPh sb="184" eb="186">
      <t>ソウフ</t>
    </rPh>
    <rPh sb="192" eb="194">
      <t>カイジョウ</t>
    </rPh>
    <rPh sb="195" eb="198">
      <t>チュウシャジョウ</t>
    </rPh>
    <rPh sb="198" eb="200">
      <t>チョウセイ</t>
    </rPh>
    <rPh sb="204" eb="208">
      <t>ジカヨウシャ</t>
    </rPh>
    <rPh sb="212" eb="214">
      <t>チュウガタ</t>
    </rPh>
    <rPh sb="214" eb="216">
      <t>イジョウ</t>
    </rPh>
    <rPh sb="218" eb="220">
      <t>ダイスウ</t>
    </rPh>
    <rPh sb="221" eb="223">
      <t>キニュウ</t>
    </rPh>
    <rPh sb="224" eb="225">
      <t>ネガ</t>
    </rPh>
    <rPh sb="238" eb="240">
      <t>カクジ</t>
    </rPh>
    <rPh sb="241" eb="243">
      <t>テハイ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</si>
</sst>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General&quot;台&quot;"/>
  </numFmts>
  <fonts count="21"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1"/>
      <color theme="1"/>
      <name val="游ゴシック"/>
      <family val="3"/>
      <charset val="128"/>
      <scheme val="minor"/>
    </font>
    <font>
      <sz val="8"/>
      <color theme="1"/>
      <name val="HGPｺﾞｼｯｸM"/>
      <family val="3"/>
      <charset val="128"/>
    </font>
    <font>
      <sz val="9"/>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2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u/>
      <sz val="11"/>
      <color theme="10"/>
      <name val="游ゴシック"/>
      <family val="2"/>
      <charset val="128"/>
      <scheme val="minor"/>
    </font>
    <font>
      <b/>
      <sz val="11"/>
      <color rgb="FF3333FF"/>
      <name val="游ゴシック"/>
      <family val="3"/>
      <charset val="128"/>
      <scheme val="minor"/>
    </font>
    <font>
      <b/>
      <sz val="14"/>
      <color rgb="FFFF0000"/>
      <name val="游ゴシック"/>
      <family val="3"/>
      <charset val="128"/>
      <scheme val="minor"/>
    </font>
    <font>
      <b/>
      <sz val="11"/>
      <name val="游ゴシック"/>
      <family val="3"/>
      <charset val="128"/>
      <scheme val="minor"/>
    </font>
    <font>
      <sz val="11"/>
      <name val="游ゴシック"/>
      <family val="3"/>
      <charset val="128"/>
      <scheme val="minor"/>
    </font>
    <font>
      <b/>
      <sz val="12"/>
      <name val="游ゴシック"/>
      <family val="3"/>
      <charset val="128"/>
      <scheme val="minor"/>
    </font>
  </fonts>
  <fills count="1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C0E6F5"/>
        <bgColor indexed="64"/>
      </patternFill>
    </fill>
    <fill>
      <patternFill patternType="solid">
        <fgColor rgb="FFFDB5B5"/>
        <bgColor indexed="64"/>
      </patternFill>
    </fill>
    <fill>
      <patternFill patternType="solid">
        <fgColor rgb="FFC1F0C8"/>
        <bgColor indexed="64"/>
      </patternFill>
    </fill>
    <fill>
      <patternFill patternType="solid">
        <fgColor rgb="FF99FF99"/>
        <bgColor indexed="64"/>
      </patternFill>
    </fill>
    <fill>
      <patternFill patternType="solid">
        <fgColor rgb="FFFED2D2"/>
        <bgColor indexed="64"/>
      </patternFill>
    </fill>
    <fill>
      <patternFill patternType="solid">
        <fgColor rgb="FFFFFFCC"/>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auto="1"/>
      </right>
      <top style="thin">
        <color auto="1"/>
      </top>
      <bottom/>
      <diagonal/>
    </border>
    <border>
      <left style="thin">
        <color auto="1"/>
      </left>
      <right/>
      <top style="thin">
        <color auto="1"/>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medium">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style="thick">
        <color indexed="64"/>
      </top>
      <bottom style="medium">
        <color indexed="64"/>
      </bottom>
      <diagonal/>
    </border>
    <border>
      <left style="thick">
        <color indexed="64"/>
      </left>
      <right style="medium">
        <color indexed="64"/>
      </right>
      <top/>
      <bottom style="thick">
        <color indexed="64"/>
      </bottom>
      <diagonal/>
    </border>
    <border>
      <left/>
      <right style="thin">
        <color indexed="64"/>
      </right>
      <top/>
      <bottom style="thick">
        <color indexed="64"/>
      </bottom>
      <diagonal/>
    </border>
    <border>
      <left style="medium">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ck">
        <color indexed="64"/>
      </bottom>
      <diagonal/>
    </border>
    <border>
      <left/>
      <right/>
      <top style="thick">
        <color indexed="64"/>
      </top>
      <bottom style="thin">
        <color indexed="64"/>
      </bottom>
      <diagonal/>
    </border>
    <border>
      <left/>
      <right/>
      <top style="medium">
        <color indexed="64"/>
      </top>
      <bottom style="medium">
        <color indexed="64"/>
      </bottom>
      <diagonal/>
    </border>
    <border>
      <left style="medium">
        <color indexed="64"/>
      </left>
      <right/>
      <top style="thick">
        <color indexed="64"/>
      </top>
      <bottom/>
      <diagonal/>
    </border>
    <border>
      <left style="medium">
        <color indexed="64"/>
      </left>
      <right/>
      <top style="thin">
        <color indexed="64"/>
      </top>
      <bottom style="thick">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ck">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221">
    <xf numFmtId="0" fontId="0" fillId="0" borderId="0" xfId="0">
      <alignment vertical="center"/>
    </xf>
    <xf numFmtId="0" fontId="0" fillId="0" borderId="0" xfId="0" applyAlignment="1">
      <alignment horizontal="center" vertical="center"/>
    </xf>
    <xf numFmtId="5" fontId="0" fillId="0" borderId="0" xfId="0" applyNumberFormat="1" applyAlignment="1">
      <alignment horizontal="center" vertical="center"/>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0" borderId="26" xfId="0" applyBorder="1" applyAlignment="1" applyProtection="1">
      <alignment horizontal="center" vertical="center"/>
      <protection locked="0"/>
    </xf>
    <xf numFmtId="0" fontId="0" fillId="0" borderId="6"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20" xfId="0" applyBorder="1" applyProtection="1">
      <alignment vertical="center"/>
      <protection locked="0"/>
    </xf>
    <xf numFmtId="0" fontId="0" fillId="0" borderId="6" xfId="0" applyBorder="1" applyAlignment="1" applyProtection="1">
      <alignment horizontal="center" vertical="center" shrinkToFit="1"/>
      <protection locked="0"/>
    </xf>
    <xf numFmtId="0" fontId="0" fillId="0" borderId="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7" xfId="0" applyBorder="1" applyProtection="1">
      <alignment vertical="center"/>
      <protection locked="0"/>
    </xf>
    <xf numFmtId="0" fontId="0" fillId="0" borderId="22" xfId="0" applyBorder="1" applyProtection="1">
      <alignment vertical="center"/>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36" xfId="0" applyBorder="1" applyAlignment="1" applyProtection="1">
      <alignment vertical="center" shrinkToFit="1"/>
      <protection locked="0"/>
    </xf>
    <xf numFmtId="0" fontId="0" fillId="0" borderId="37" xfId="0" applyBorder="1" applyAlignment="1" applyProtection="1">
      <alignment vertical="center" shrinkToFit="1"/>
      <protection locked="0"/>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pplyProtection="1">
      <alignment horizontal="center" vertical="center" shrinkToFit="1"/>
      <protection locked="0"/>
    </xf>
    <xf numFmtId="0" fontId="0" fillId="7" borderId="19" xfId="0" applyFill="1" applyBorder="1" applyAlignment="1">
      <alignment horizontal="center" vertical="center" shrinkToFit="1"/>
    </xf>
    <xf numFmtId="5" fontId="0" fillId="0" borderId="23" xfId="0" applyNumberFormat="1" applyBorder="1" applyAlignment="1">
      <alignment horizontal="center" vertical="center" shrinkToFit="1"/>
    </xf>
    <xf numFmtId="5" fontId="0" fillId="0" borderId="24" xfId="0" applyNumberFormat="1" applyBorder="1" applyAlignment="1">
      <alignment horizontal="center" vertical="center" shrinkToFit="1"/>
    </xf>
    <xf numFmtId="0" fontId="2" fillId="0" borderId="0" xfId="0" applyFont="1" applyAlignment="1">
      <alignment horizontal="center" vertical="center"/>
    </xf>
    <xf numFmtId="0" fontId="0" fillId="10" borderId="42" xfId="0" applyFill="1" applyBorder="1" applyAlignment="1">
      <alignment horizontal="center" vertical="center" shrinkToFit="1"/>
    </xf>
    <xf numFmtId="0" fontId="0" fillId="11" borderId="19" xfId="0" applyFill="1" applyBorder="1" applyAlignment="1">
      <alignment horizontal="center" vertical="center" shrinkToFit="1"/>
    </xf>
    <xf numFmtId="0" fontId="7" fillId="12" borderId="16" xfId="0" applyFont="1" applyFill="1" applyBorder="1" applyAlignment="1" applyProtection="1">
      <alignment horizontal="center" vertical="center" shrinkToFit="1"/>
      <protection locked="0"/>
    </xf>
    <xf numFmtId="0" fontId="7" fillId="12" borderId="17" xfId="0" applyFont="1" applyFill="1" applyBorder="1" applyAlignment="1" applyProtection="1">
      <alignment horizontal="center" vertical="center" shrinkToFit="1"/>
      <protection locked="0"/>
    </xf>
    <xf numFmtId="0" fontId="7" fillId="12" borderId="18" xfId="0" applyFont="1" applyFill="1" applyBorder="1" applyAlignment="1" applyProtection="1">
      <alignment horizontal="center" vertical="center" shrinkToFit="1"/>
      <protection locked="0"/>
    </xf>
    <xf numFmtId="5" fontId="0" fillId="0" borderId="49" xfId="0" applyNumberFormat="1" applyBorder="1" applyAlignment="1" applyProtection="1">
      <alignment horizontal="center" vertical="center"/>
      <protection locked="0"/>
    </xf>
    <xf numFmtId="5" fontId="0" fillId="0" borderId="27" xfId="0" applyNumberFormat="1" applyBorder="1" applyAlignment="1" applyProtection="1">
      <alignment horizontal="center" vertical="center"/>
      <protection locked="0"/>
    </xf>
    <xf numFmtId="5" fontId="0" fillId="0" borderId="48" xfId="0" applyNumberFormat="1" applyBorder="1" applyAlignment="1" applyProtection="1">
      <alignment horizontal="center" vertical="center"/>
      <protection locked="0"/>
    </xf>
    <xf numFmtId="5" fontId="0" fillId="0" borderId="50" xfId="0" applyNumberFormat="1" applyBorder="1" applyAlignment="1" applyProtection="1">
      <alignment horizontal="center" vertical="center"/>
      <protection locked="0"/>
    </xf>
    <xf numFmtId="0" fontId="0" fillId="0" borderId="23" xfId="0" applyBorder="1" applyAlignment="1">
      <alignment horizontal="right" vertical="center" shrinkToFit="1"/>
    </xf>
    <xf numFmtId="0" fontId="2" fillId="0" borderId="0" xfId="0" applyFont="1">
      <alignment vertical="center"/>
    </xf>
    <xf numFmtId="0" fontId="0" fillId="8" borderId="4"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5" fontId="0" fillId="0" borderId="0" xfId="0" applyNumberFormat="1" applyAlignment="1">
      <alignment horizontal="center" vertical="center" shrinkToFit="1"/>
    </xf>
    <xf numFmtId="0" fontId="0" fillId="5" borderId="56" xfId="0" applyFill="1" applyBorder="1" applyAlignment="1" applyProtection="1">
      <alignment horizontal="center" vertical="center" wrapText="1"/>
      <protection locked="0"/>
    </xf>
    <xf numFmtId="0" fontId="0" fillId="0" borderId="60"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7" borderId="72" xfId="0" applyFill="1" applyBorder="1" applyAlignment="1">
      <alignment horizontal="center" vertical="center" shrinkToFit="1"/>
    </xf>
    <xf numFmtId="0" fontId="0" fillId="7" borderId="73" xfId="0" applyFill="1" applyBorder="1" applyAlignment="1">
      <alignment horizontal="center" vertical="center" shrinkToFit="1"/>
    </xf>
    <xf numFmtId="0" fontId="0" fillId="7" borderId="74" xfId="0" applyFill="1" applyBorder="1" applyAlignment="1">
      <alignment horizontal="center" vertical="center" shrinkToFit="1"/>
    </xf>
    <xf numFmtId="0" fontId="0" fillId="7" borderId="75" xfId="0" applyFill="1" applyBorder="1" applyAlignment="1">
      <alignment horizontal="center" vertical="center" shrinkToFit="1"/>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0" xfId="0" applyAlignment="1" applyProtection="1">
      <alignment horizontal="left" vertical="center" wrapText="1" shrinkToFit="1"/>
      <protection locked="0"/>
    </xf>
    <xf numFmtId="5" fontId="8" fillId="0" borderId="8" xfId="0" applyNumberFormat="1" applyFont="1" applyBorder="1" applyAlignment="1">
      <alignment shrinkToFit="1"/>
    </xf>
    <xf numFmtId="5" fontId="8" fillId="0" borderId="0" xfId="0" applyNumberFormat="1" applyFont="1" applyAlignment="1">
      <alignment horizontal="left" vertical="center" shrinkToFit="1"/>
    </xf>
    <xf numFmtId="0" fontId="9" fillId="0" borderId="0" xfId="0" applyFont="1" applyAlignment="1">
      <alignment horizontal="left" vertical="center" shrinkToFit="1"/>
    </xf>
    <xf numFmtId="0" fontId="0" fillId="7" borderId="16" xfId="0" applyFill="1" applyBorder="1" applyAlignment="1">
      <alignment horizontal="center" vertical="center" shrinkToFit="1"/>
    </xf>
    <xf numFmtId="5" fontId="0" fillId="7" borderId="18" xfId="0" applyNumberFormat="1" applyFill="1" applyBorder="1" applyAlignment="1">
      <alignment horizontal="center" vertical="center" shrinkToFit="1"/>
    </xf>
    <xf numFmtId="0" fontId="0" fillId="0" borderId="0" xfId="0" applyAlignment="1">
      <alignment horizontal="center" vertical="center" shrinkToFit="1"/>
    </xf>
    <xf numFmtId="5" fontId="0" fillId="7" borderId="78" xfId="0" applyNumberFormat="1" applyFill="1" applyBorder="1" applyAlignment="1">
      <alignment horizontal="center" vertical="center" shrinkToFit="1"/>
    </xf>
    <xf numFmtId="5" fontId="0" fillId="7" borderId="80" xfId="0" applyNumberFormat="1" applyFill="1" applyBorder="1" applyAlignment="1">
      <alignment horizontal="center" vertical="center" shrinkToFit="1"/>
    </xf>
    <xf numFmtId="0" fontId="0" fillId="7" borderId="83" xfId="0" applyFill="1" applyBorder="1" applyAlignment="1">
      <alignment horizontal="center" vertical="center" shrinkToFit="1"/>
    </xf>
    <xf numFmtId="0" fontId="0" fillId="0" borderId="8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5" fontId="0" fillId="0" borderId="34" xfId="0" applyNumberFormat="1" applyBorder="1" applyAlignment="1">
      <alignment horizontal="right" vertical="center" indent="1" shrinkToFit="1"/>
    </xf>
    <xf numFmtId="0" fontId="0" fillId="10" borderId="19" xfId="0" applyFill="1" applyBorder="1" applyAlignment="1">
      <alignment horizontal="center" vertical="center" shrinkToFit="1"/>
    </xf>
    <xf numFmtId="0" fontId="0" fillId="10" borderId="44" xfId="0" applyFill="1" applyBorder="1" applyAlignment="1">
      <alignment horizontal="center" vertical="center" shrinkToFi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0" borderId="41"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88" xfId="0" applyFont="1" applyBorder="1" applyAlignment="1" applyProtection="1">
      <alignment horizontal="center" vertical="center" shrinkToFit="1"/>
      <protection locked="0"/>
    </xf>
    <xf numFmtId="5" fontId="0" fillId="10" borderId="66" xfId="0" applyNumberFormat="1" applyFill="1" applyBorder="1" applyAlignment="1">
      <alignment horizontal="right" vertical="center" indent="1"/>
    </xf>
    <xf numFmtId="5" fontId="0" fillId="10" borderId="91" xfId="0" applyNumberFormat="1" applyFill="1" applyBorder="1" applyAlignment="1">
      <alignment horizontal="right" vertical="center" indent="1" shrinkToFit="1"/>
    </xf>
    <xf numFmtId="5" fontId="9" fillId="0" borderId="23" xfId="0" applyNumberFormat="1" applyFont="1" applyBorder="1" applyAlignment="1">
      <alignment shrinkToFit="1"/>
    </xf>
    <xf numFmtId="5" fontId="9" fillId="0" borderId="86" xfId="0" applyNumberFormat="1" applyFont="1" applyBorder="1" applyAlignment="1">
      <alignment shrinkToFit="1"/>
    </xf>
    <xf numFmtId="0" fontId="0" fillId="0" borderId="0" xfId="0" applyAlignment="1">
      <alignment horizontal="right" vertical="center" shrinkToFit="1"/>
    </xf>
    <xf numFmtId="0" fontId="7" fillId="0" borderId="0" xfId="0" applyFont="1" applyAlignment="1" applyProtection="1">
      <alignment horizontal="left" vertical="center" wrapText="1"/>
      <protection locked="0"/>
    </xf>
    <xf numFmtId="0" fontId="7" fillId="12" borderId="20" xfId="0" applyFont="1"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77" xfId="0" applyBorder="1" applyAlignment="1" applyProtection="1">
      <alignment horizontal="center" vertical="center" shrinkToFit="1"/>
      <protection locked="0"/>
    </xf>
    <xf numFmtId="0" fontId="0" fillId="7" borderId="4" xfId="0" applyFill="1" applyBorder="1" applyAlignment="1">
      <alignment horizontal="center" vertical="center" shrinkToFit="1"/>
    </xf>
    <xf numFmtId="0" fontId="0" fillId="10" borderId="7" xfId="0" applyFill="1" applyBorder="1" applyAlignment="1" applyProtection="1">
      <alignment horizontal="center" vertical="center" shrinkToFit="1"/>
      <protection locked="0"/>
    </xf>
    <xf numFmtId="0" fontId="0" fillId="10" borderId="102" xfId="0" applyFill="1" applyBorder="1" applyAlignment="1" applyProtection="1">
      <alignment horizontal="center" vertical="center" shrinkToFit="1"/>
      <protection locked="0"/>
    </xf>
    <xf numFmtId="0" fontId="0" fillId="7" borderId="44" xfId="0" applyFill="1" applyBorder="1" applyAlignment="1">
      <alignment horizontal="center" vertical="center" shrinkToFit="1"/>
    </xf>
    <xf numFmtId="0" fontId="7" fillId="0" borderId="23" xfId="0" applyFont="1" applyBorder="1">
      <alignment vertical="center"/>
    </xf>
    <xf numFmtId="0" fontId="7" fillId="0" borderId="24" xfId="0" applyFont="1" applyBorder="1">
      <alignment vertical="center"/>
    </xf>
    <xf numFmtId="0" fontId="7" fillId="0" borderId="0" xfId="0" applyFont="1" applyAlignment="1">
      <alignment horizontal="center" vertical="center"/>
    </xf>
    <xf numFmtId="0" fontId="7" fillId="0" borderId="0" xfId="0" applyFont="1">
      <alignment vertical="center"/>
    </xf>
    <xf numFmtId="0" fontId="7" fillId="0" borderId="93" xfId="0" applyFont="1" applyBorder="1" applyAlignment="1">
      <alignment horizontal="center" vertical="center"/>
    </xf>
    <xf numFmtId="0" fontId="0" fillId="0" borderId="0" xfId="0" applyAlignment="1" applyProtection="1">
      <alignment horizontal="left" vertical="center"/>
      <protection locked="0"/>
    </xf>
    <xf numFmtId="0" fontId="0" fillId="0" borderId="103" xfId="0" applyBorder="1" applyAlignment="1" applyProtection="1">
      <alignment horizontal="left" vertical="center"/>
      <protection locked="0"/>
    </xf>
    <xf numFmtId="0" fontId="0" fillId="0" borderId="104" xfId="0" applyBorder="1" applyAlignment="1" applyProtection="1">
      <alignment horizontal="left" vertical="center"/>
      <protection locked="0"/>
    </xf>
    <xf numFmtId="0" fontId="0" fillId="0" borderId="104" xfId="0" applyBorder="1">
      <alignment vertical="center"/>
    </xf>
    <xf numFmtId="176" fontId="17" fillId="13" borderId="97" xfId="0" applyNumberFormat="1" applyFont="1" applyFill="1" applyBorder="1" applyAlignment="1">
      <alignment horizontal="right" vertical="center" indent="1"/>
    </xf>
    <xf numFmtId="176" fontId="17" fillId="13" borderId="100" xfId="0" applyNumberFormat="1" applyFont="1" applyFill="1" applyBorder="1" applyAlignment="1">
      <alignment horizontal="right" vertical="center" indent="1"/>
    </xf>
    <xf numFmtId="5" fontId="20" fillId="0" borderId="18" xfId="0" applyNumberFormat="1" applyFont="1" applyBorder="1" applyAlignment="1" applyProtection="1">
      <alignment horizontal="center" vertical="center"/>
      <protection locked="0"/>
    </xf>
    <xf numFmtId="5" fontId="20" fillId="0" borderId="29" xfId="0" applyNumberFormat="1" applyFont="1" applyBorder="1" applyAlignment="1" applyProtection="1">
      <alignment horizontal="center" vertical="center" shrinkToFit="1"/>
      <protection locked="0"/>
    </xf>
    <xf numFmtId="5" fontId="20" fillId="0" borderId="38" xfId="0" applyNumberFormat="1" applyFont="1" applyBorder="1" applyAlignment="1" applyProtection="1">
      <alignment horizontal="center" vertical="center" shrinkToFit="1"/>
      <protection locked="0"/>
    </xf>
    <xf numFmtId="5" fontId="19" fillId="0" borderId="8" xfId="0" applyNumberFormat="1" applyFont="1" applyBorder="1" applyAlignment="1">
      <alignment shrinkToFit="1"/>
    </xf>
    <xf numFmtId="5" fontId="19" fillId="0" borderId="23" xfId="0" applyNumberFormat="1" applyFont="1" applyBorder="1" applyAlignment="1">
      <alignment shrinkToFit="1"/>
    </xf>
    <xf numFmtId="5" fontId="19" fillId="0" borderId="86" xfId="0" applyNumberFormat="1" applyFont="1" applyBorder="1" applyAlignment="1">
      <alignment shrinkToFit="1"/>
    </xf>
    <xf numFmtId="0" fontId="9" fillId="0" borderId="82" xfId="0" applyFont="1" applyBorder="1" applyAlignment="1">
      <alignment horizontal="left" vertical="center" shrinkToFit="1"/>
    </xf>
    <xf numFmtId="0" fontId="9" fillId="0" borderId="61" xfId="0" applyFont="1" applyBorder="1" applyAlignment="1">
      <alignment horizontal="left" vertical="center" shrinkToFit="1"/>
    </xf>
    <xf numFmtId="5" fontId="16" fillId="0" borderId="19" xfId="0" applyNumberFormat="1" applyFont="1" applyBorder="1" applyAlignment="1">
      <alignment horizontal="center" vertical="center" wrapText="1"/>
    </xf>
    <xf numFmtId="5" fontId="16" fillId="0" borderId="34" xfId="0" applyNumberFormat="1" applyFont="1" applyBorder="1" applyAlignment="1">
      <alignment horizontal="center" vertical="center"/>
    </xf>
    <xf numFmtId="0" fontId="0" fillId="8" borderId="21" xfId="0" applyFill="1" applyBorder="1" applyAlignment="1" applyProtection="1">
      <alignment horizontal="center" vertical="center"/>
      <protection locked="0"/>
    </xf>
    <xf numFmtId="0" fontId="0" fillId="8" borderId="26" xfId="0" applyFill="1" applyBorder="1" applyAlignment="1" applyProtection="1">
      <alignment horizontal="center" vertical="center"/>
      <protection locked="0"/>
    </xf>
    <xf numFmtId="0" fontId="0" fillId="8" borderId="62" xfId="0" applyFill="1" applyBorder="1" applyAlignment="1" applyProtection="1">
      <alignment horizontal="center" vertical="center"/>
      <protection locked="0"/>
    </xf>
    <xf numFmtId="0" fontId="0" fillId="8" borderId="64" xfId="0" applyFill="1" applyBorder="1" applyAlignment="1" applyProtection="1">
      <alignment horizontal="center" vertical="center"/>
      <protection locked="0"/>
    </xf>
    <xf numFmtId="0" fontId="0" fillId="8" borderId="65" xfId="0" applyFill="1" applyBorder="1" applyAlignment="1" applyProtection="1">
      <alignment horizontal="center" vertical="center"/>
      <protection locked="0"/>
    </xf>
    <xf numFmtId="0" fontId="0" fillId="8" borderId="36" xfId="0" applyFill="1" applyBorder="1" applyAlignment="1" applyProtection="1">
      <alignment horizontal="center" vertical="center"/>
      <protection locked="0"/>
    </xf>
    <xf numFmtId="0" fontId="0" fillId="8" borderId="6" xfId="0" applyFill="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23"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0" xfId="0" applyAlignment="1">
      <alignment horizontal="center" vertical="center" shrinkToFit="1"/>
    </xf>
    <xf numFmtId="5" fontId="8" fillId="0" borderId="71" xfId="0" applyNumberFormat="1" applyFont="1" applyBorder="1" applyAlignment="1">
      <alignment horizontal="left" vertical="center" shrinkToFit="1"/>
    </xf>
    <xf numFmtId="5" fontId="8" fillId="0" borderId="81" xfId="0" applyNumberFormat="1" applyFont="1" applyBorder="1" applyAlignment="1">
      <alignment horizontal="left" vertical="center" shrinkToFit="1"/>
    </xf>
    <xf numFmtId="0" fontId="3" fillId="0" borderId="8"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3" fillId="0" borderId="12" xfId="0" applyFont="1" applyBorder="1" applyAlignment="1" applyProtection="1">
      <alignment horizontal="center" vertical="center" textRotation="255"/>
      <protection locked="0"/>
    </xf>
    <xf numFmtId="0" fontId="0" fillId="0" borderId="2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4" fillId="0" borderId="2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11" fillId="4" borderId="51" xfId="0" applyFont="1" applyFill="1" applyBorder="1" applyAlignment="1" applyProtection="1">
      <alignment horizontal="left" vertical="center" wrapText="1" shrinkToFit="1"/>
      <protection locked="0"/>
    </xf>
    <xf numFmtId="0" fontId="5" fillId="4" borderId="52" xfId="0" applyFont="1" applyFill="1" applyBorder="1" applyAlignment="1" applyProtection="1">
      <alignment horizontal="left" vertical="center" wrapText="1" shrinkToFit="1"/>
      <protection locked="0"/>
    </xf>
    <xf numFmtId="0" fontId="5" fillId="4" borderId="47" xfId="0" applyFont="1" applyFill="1" applyBorder="1" applyAlignment="1" applyProtection="1">
      <alignment horizontal="left" vertical="center" wrapText="1" shrinkToFit="1"/>
      <protection locked="0"/>
    </xf>
    <xf numFmtId="0" fontId="19" fillId="12" borderId="19" xfId="0" applyFont="1" applyFill="1" applyBorder="1" applyAlignment="1" applyProtection="1">
      <alignment horizontal="center" vertical="center" wrapText="1" shrinkToFit="1"/>
      <protection locked="0"/>
    </xf>
    <xf numFmtId="0" fontId="19" fillId="12" borderId="42" xfId="0" applyFont="1" applyFill="1" applyBorder="1" applyAlignment="1" applyProtection="1">
      <alignment horizontal="center" vertical="center" wrapText="1" shrinkToFit="1"/>
      <protection locked="0"/>
    </xf>
    <xf numFmtId="0" fontId="19" fillId="12" borderId="34" xfId="0" applyFont="1" applyFill="1" applyBorder="1" applyAlignment="1" applyProtection="1">
      <alignment horizontal="center" vertical="center" wrapText="1" shrinkToFit="1"/>
      <protection locked="0"/>
    </xf>
    <xf numFmtId="0" fontId="0" fillId="3" borderId="19" xfId="0" applyFill="1" applyBorder="1" applyAlignment="1" applyProtection="1">
      <alignment horizontal="center" vertical="center" wrapText="1"/>
      <protection locked="0"/>
    </xf>
    <xf numFmtId="0" fontId="0" fillId="3" borderId="42" xfId="0" applyFill="1" applyBorder="1" applyAlignment="1" applyProtection="1">
      <alignment horizontal="center" vertical="center" wrapText="1"/>
      <protection locked="0"/>
    </xf>
    <xf numFmtId="0" fontId="0" fillId="3" borderId="34" xfId="0" applyFill="1" applyBorder="1" applyAlignment="1" applyProtection="1">
      <alignment horizontal="center" vertical="center" wrapText="1"/>
      <protection locked="0"/>
    </xf>
    <xf numFmtId="0" fontId="19" fillId="8" borderId="19" xfId="0" applyFont="1" applyFill="1" applyBorder="1" applyAlignment="1" applyProtection="1">
      <alignment horizontal="center" vertical="center" wrapText="1" shrinkToFit="1"/>
      <protection locked="0"/>
    </xf>
    <xf numFmtId="0" fontId="19" fillId="8" borderId="42" xfId="0" applyFont="1" applyFill="1" applyBorder="1" applyAlignment="1" applyProtection="1">
      <alignment horizontal="center" vertical="center" wrapText="1" shrinkToFit="1"/>
      <protection locked="0"/>
    </xf>
    <xf numFmtId="0" fontId="19" fillId="8" borderId="34" xfId="0" applyFont="1" applyFill="1" applyBorder="1" applyAlignment="1" applyProtection="1">
      <alignment horizontal="center" vertical="center" wrapText="1" shrinkToFit="1"/>
      <protection locked="0"/>
    </xf>
    <xf numFmtId="0" fontId="0" fillId="3" borderId="20" xfId="0" applyFill="1" applyBorder="1" applyAlignment="1" applyProtection="1">
      <alignment horizontal="center" vertical="center"/>
      <protection locked="0"/>
    </xf>
    <xf numFmtId="0" fontId="19" fillId="9" borderId="19" xfId="0" applyFont="1" applyFill="1" applyBorder="1" applyAlignment="1" applyProtection="1">
      <alignment horizontal="center" vertical="center" wrapText="1"/>
      <protection locked="0"/>
    </xf>
    <xf numFmtId="0" fontId="19" fillId="9" borderId="42" xfId="0" applyFont="1" applyFill="1" applyBorder="1" applyAlignment="1" applyProtection="1">
      <alignment horizontal="center" vertical="center" wrapText="1"/>
      <protection locked="0"/>
    </xf>
    <xf numFmtId="0" fontId="19" fillId="9" borderId="34" xfId="0" applyFont="1" applyFill="1" applyBorder="1" applyAlignment="1" applyProtection="1">
      <alignment horizontal="center" vertical="center" wrapText="1"/>
      <protection locked="0"/>
    </xf>
    <xf numFmtId="0" fontId="19" fillId="10" borderId="19" xfId="0" applyFont="1" applyFill="1" applyBorder="1" applyAlignment="1" applyProtection="1">
      <alignment horizontal="center" vertical="center" wrapText="1"/>
      <protection locked="0"/>
    </xf>
    <xf numFmtId="0" fontId="19" fillId="10" borderId="42" xfId="0" applyFont="1" applyFill="1" applyBorder="1" applyAlignment="1" applyProtection="1">
      <alignment horizontal="center" vertical="center" wrapText="1"/>
      <protection locked="0"/>
    </xf>
    <xf numFmtId="0" fontId="19" fillId="10" borderId="34" xfId="0" applyFont="1" applyFill="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11" borderId="22" xfId="0" applyFill="1" applyBorder="1" applyAlignment="1">
      <alignment horizontal="center" vertical="center" shrinkToFit="1"/>
    </xf>
    <xf numFmtId="0" fontId="0" fillId="11" borderId="34" xfId="0" applyFill="1" applyBorder="1" applyAlignment="1">
      <alignment horizontal="center" vertical="center" shrinkToFit="1"/>
    </xf>
    <xf numFmtId="0" fontId="0" fillId="2" borderId="85" xfId="0" applyFill="1" applyBorder="1" applyAlignment="1" applyProtection="1">
      <alignment horizontal="center" vertical="center" wrapText="1"/>
      <protection locked="0"/>
    </xf>
    <xf numFmtId="0" fontId="0" fillId="2" borderId="85" xfId="0" applyFill="1" applyBorder="1" applyAlignment="1" applyProtection="1">
      <alignment horizontal="center" vertical="center"/>
      <protection locked="0"/>
    </xf>
    <xf numFmtId="0" fontId="7" fillId="13" borderId="98" xfId="0" applyFont="1" applyFill="1" applyBorder="1" applyAlignment="1">
      <alignment horizontal="center" vertical="center"/>
    </xf>
    <xf numFmtId="0" fontId="7" fillId="13" borderId="99" xfId="0" applyFont="1" applyFill="1" applyBorder="1" applyAlignment="1">
      <alignment horizontal="center" vertical="center"/>
    </xf>
    <xf numFmtId="0" fontId="15" fillId="0" borderId="38" xfId="1" applyBorder="1" applyAlignment="1" applyProtection="1">
      <alignment horizontal="center" vertical="center"/>
      <protection locked="0"/>
    </xf>
    <xf numFmtId="0" fontId="15" fillId="0" borderId="40" xfId="1" applyBorder="1" applyAlignment="1" applyProtection="1">
      <alignment horizontal="center" vertical="center"/>
      <protection locked="0"/>
    </xf>
    <xf numFmtId="0" fontId="15" fillId="0" borderId="39" xfId="1" applyBorder="1" applyAlignment="1" applyProtection="1">
      <alignment horizontal="center" vertical="center"/>
      <protection locked="0"/>
    </xf>
    <xf numFmtId="0" fontId="0" fillId="6" borderId="57" xfId="0" applyFill="1" applyBorder="1" applyAlignment="1" applyProtection="1">
      <alignment horizontal="center" vertical="center" wrapText="1"/>
      <protection locked="0"/>
    </xf>
    <xf numFmtId="0" fontId="0" fillId="6" borderId="58" xfId="0" applyFill="1" applyBorder="1" applyAlignment="1" applyProtection="1">
      <alignment horizontal="center" vertical="center" wrapText="1"/>
      <protection locked="0"/>
    </xf>
    <xf numFmtId="5" fontId="0" fillId="0" borderId="53" xfId="0" applyNumberFormat="1" applyBorder="1" applyAlignment="1" applyProtection="1">
      <alignment horizontal="center" vertical="center"/>
      <protection locked="0"/>
    </xf>
    <xf numFmtId="5" fontId="0" fillId="0" borderId="54" xfId="0" applyNumberFormat="1" applyBorder="1" applyAlignment="1" applyProtection="1">
      <alignment horizontal="center" vertical="center"/>
      <protection locked="0"/>
    </xf>
    <xf numFmtId="5" fontId="0" fillId="0" borderId="62" xfId="0" applyNumberFormat="1" applyBorder="1" applyAlignment="1" applyProtection="1">
      <alignment horizontal="center" vertical="center"/>
      <protection locked="0"/>
    </xf>
    <xf numFmtId="5" fontId="0" fillId="0" borderId="63" xfId="0" applyNumberFormat="1" applyBorder="1" applyAlignment="1" applyProtection="1">
      <alignment horizontal="center" vertical="center"/>
      <protection locked="0"/>
    </xf>
    <xf numFmtId="0" fontId="19" fillId="2" borderId="87" xfId="0" applyFont="1" applyFill="1" applyBorder="1" applyAlignment="1" applyProtection="1">
      <alignment horizontal="left" vertical="center" wrapText="1" shrinkToFit="1"/>
      <protection locked="0"/>
    </xf>
    <xf numFmtId="0" fontId="19" fillId="2" borderId="10" xfId="0" applyFont="1" applyFill="1" applyBorder="1" applyAlignment="1" applyProtection="1">
      <alignment horizontal="left" vertical="center" wrapText="1" shrinkToFit="1"/>
      <protection locked="0"/>
    </xf>
    <xf numFmtId="0" fontId="19" fillId="2" borderId="12" xfId="0" applyFont="1" applyFill="1" applyBorder="1" applyAlignment="1" applyProtection="1">
      <alignment horizontal="left" vertical="center" wrapText="1" shrinkToFit="1"/>
      <protection locked="0"/>
    </xf>
    <xf numFmtId="0" fontId="19" fillId="8" borderId="68" xfId="0" applyFont="1" applyFill="1" applyBorder="1" applyAlignment="1" applyProtection="1">
      <alignment horizontal="center" vertical="center" wrapText="1"/>
      <protection locked="0"/>
    </xf>
    <xf numFmtId="0" fontId="19" fillId="8" borderId="69" xfId="0" applyFont="1" applyFill="1" applyBorder="1" applyAlignment="1" applyProtection="1">
      <alignment horizontal="center" vertical="center" wrapText="1"/>
      <protection locked="0"/>
    </xf>
    <xf numFmtId="0" fontId="19" fillId="8" borderId="70" xfId="0" applyFont="1" applyFill="1" applyBorder="1" applyAlignment="1" applyProtection="1">
      <alignment horizontal="center" vertical="center" wrapText="1"/>
      <protection locked="0"/>
    </xf>
    <xf numFmtId="0" fontId="7" fillId="10" borderId="89" xfId="0" applyFont="1" applyFill="1" applyBorder="1" applyAlignment="1">
      <alignment horizontal="center" vertical="center"/>
    </xf>
    <xf numFmtId="0" fontId="7" fillId="10" borderId="67" xfId="0" applyFont="1" applyFill="1" applyBorder="1" applyAlignment="1">
      <alignment horizontal="center" vertical="center"/>
    </xf>
    <xf numFmtId="0" fontId="7" fillId="10" borderId="90" xfId="0" applyFont="1" applyFill="1" applyBorder="1" applyAlignment="1">
      <alignment horizontal="center" vertical="center"/>
    </xf>
    <xf numFmtId="0" fontId="7" fillId="0" borderId="45" xfId="0" applyFont="1" applyBorder="1" applyAlignment="1" applyProtection="1">
      <alignment horizontal="left" vertical="center" wrapText="1" shrinkToFit="1"/>
      <protection locked="0"/>
    </xf>
    <xf numFmtId="0" fontId="7" fillId="0" borderId="86" xfId="0" applyFont="1" applyBorder="1" applyAlignment="1" applyProtection="1">
      <alignment horizontal="left" vertical="center" wrapText="1" shrinkToFit="1"/>
      <protection locked="0"/>
    </xf>
    <xf numFmtId="0" fontId="7" fillId="0" borderId="46" xfId="0" applyFont="1" applyBorder="1" applyAlignment="1" applyProtection="1">
      <alignment horizontal="left" vertical="center" wrapText="1" shrinkToFit="1"/>
      <protection locked="0"/>
    </xf>
    <xf numFmtId="0" fontId="14" fillId="0" borderId="35"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7" fillId="0" borderId="45" xfId="0" applyFont="1" applyBorder="1" applyAlignment="1" applyProtection="1">
      <alignment horizontal="left" vertical="center" wrapText="1"/>
      <protection locked="0"/>
    </xf>
    <xf numFmtId="0" fontId="7" fillId="0" borderId="86" xfId="0" applyFont="1" applyBorder="1" applyAlignment="1" applyProtection="1">
      <alignment horizontal="left" vertical="center" wrapText="1"/>
      <protection locked="0"/>
    </xf>
    <xf numFmtId="0" fontId="7" fillId="0" borderId="46" xfId="0" applyFont="1" applyBorder="1" applyAlignment="1" applyProtection="1">
      <alignment horizontal="left" vertical="center" wrapText="1"/>
      <protection locked="0"/>
    </xf>
    <xf numFmtId="0" fontId="12" fillId="0" borderId="0" xfId="0" applyFont="1" applyAlignment="1">
      <alignment horizontal="center" vertical="center"/>
    </xf>
    <xf numFmtId="0" fontId="13" fillId="0" borderId="4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7" fillId="13" borderId="94" xfId="0" applyFont="1" applyFill="1" applyBorder="1" applyAlignment="1">
      <alignment horizontal="center" vertical="center"/>
    </xf>
    <xf numFmtId="0" fontId="7" fillId="13" borderId="95" xfId="0" applyFont="1" applyFill="1" applyBorder="1" applyAlignment="1">
      <alignment horizontal="center" vertical="center"/>
    </xf>
    <xf numFmtId="0" fontId="7" fillId="13" borderId="96"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1" xfId="0" applyFont="1" applyFill="1" applyBorder="1" applyAlignment="1">
      <alignment horizontal="center" vertical="center"/>
    </xf>
    <xf numFmtId="0" fontId="14" fillId="0" borderId="14" xfId="0" applyFont="1" applyBorder="1" applyAlignment="1" applyProtection="1">
      <alignment horizontal="center" vertical="center"/>
      <protection locked="0"/>
    </xf>
    <xf numFmtId="0" fontId="14" fillId="0" borderId="92" xfId="0" applyFont="1" applyBorder="1" applyAlignment="1" applyProtection="1">
      <alignment horizontal="center" vertical="center"/>
      <protection locked="0"/>
    </xf>
    <xf numFmtId="0" fontId="14" fillId="0" borderId="101"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9" fillId="0" borderId="82" xfId="0" applyFont="1" applyBorder="1" applyAlignment="1">
      <alignment horizontal="left" vertical="center" shrinkToFit="1"/>
    </xf>
    <xf numFmtId="0" fontId="19" fillId="0" borderId="61" xfId="0" applyFont="1" applyBorder="1" applyAlignment="1">
      <alignment horizontal="left" vertical="center" shrinkToFit="1"/>
    </xf>
    <xf numFmtId="5" fontId="19" fillId="0" borderId="71" xfId="0" applyNumberFormat="1" applyFont="1" applyBorder="1" applyAlignment="1">
      <alignment horizontal="left" vertical="center" shrinkToFit="1"/>
    </xf>
    <xf numFmtId="5" fontId="19" fillId="0" borderId="81" xfId="0" applyNumberFormat="1"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1F0C8"/>
      <color rgb="FFFFFFCC"/>
      <color rgb="FFFFFF99"/>
      <color rgb="FF3333FF"/>
      <color rgb="FFC0E6F5"/>
      <color rgb="FFFED2D2"/>
      <color rgb="FF99FF99"/>
      <color rgb="FFFDB5B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FC50-04E4-40C9-91B2-E32E2AAEE9E1}">
  <sheetPr>
    <tabColor rgb="FFFF0000"/>
    <pageSetUpPr fitToPage="1"/>
  </sheetPr>
  <dimension ref="A1:Y47"/>
  <sheetViews>
    <sheetView zoomScale="112" zoomScaleNormal="112" workbookViewId="0">
      <selection activeCell="A7" sqref="A7:L7"/>
    </sheetView>
  </sheetViews>
  <sheetFormatPr defaultRowHeight="18.75" x14ac:dyDescent="0.4"/>
  <cols>
    <col min="1" max="1" width="3.5" bestFit="1" customWidth="1"/>
    <col min="2" max="2" width="16.125" customWidth="1"/>
    <col min="3" max="3" width="7.75" customWidth="1"/>
    <col min="4" max="5" width="13.625" customWidth="1"/>
    <col min="6" max="6" width="5.25" bestFit="1" customWidth="1"/>
    <col min="7" max="7" width="18.375" customWidth="1"/>
    <col min="8" max="8" width="19.375" customWidth="1"/>
    <col min="9" max="9" width="9.125" customWidth="1"/>
    <col min="10" max="10" width="12.875" customWidth="1"/>
    <col min="11" max="11" width="10.625" customWidth="1"/>
    <col min="12" max="12" width="16.125" customWidth="1"/>
    <col min="13" max="13" width="9.375" customWidth="1"/>
    <col min="14" max="15" width="10.625" customWidth="1"/>
    <col min="16" max="16" width="15.5" customWidth="1"/>
    <col min="17" max="17" width="10" customWidth="1"/>
    <col min="18" max="18" width="33.25" customWidth="1"/>
    <col min="19" max="19" width="14.625" customWidth="1"/>
    <col min="20" max="22" width="15.625" customWidth="1"/>
    <col min="23" max="23" width="17.625" customWidth="1"/>
    <col min="25" max="25" width="12.125" customWidth="1"/>
  </cols>
  <sheetData>
    <row r="1" spans="1:25" ht="33" x14ac:dyDescent="0.4">
      <c r="A1" s="201" t="s">
        <v>22</v>
      </c>
      <c r="B1" s="201"/>
      <c r="C1" s="201"/>
      <c r="D1" s="201"/>
      <c r="E1" s="201"/>
      <c r="F1" s="201"/>
      <c r="G1" s="201"/>
      <c r="H1" s="201"/>
      <c r="I1" s="201"/>
      <c r="J1" s="201"/>
      <c r="K1" s="201"/>
      <c r="L1" s="201"/>
      <c r="M1" s="201"/>
      <c r="N1" s="201"/>
      <c r="O1" s="201"/>
      <c r="P1" s="201"/>
      <c r="Q1" s="201"/>
      <c r="R1" s="42"/>
      <c r="S1" s="42"/>
      <c r="T1" s="31"/>
    </row>
    <row r="2" spans="1:25" ht="12" customHeight="1" thickBot="1" x14ac:dyDescent="0.45">
      <c r="A2" s="3"/>
      <c r="B2" s="3"/>
      <c r="C2" s="3"/>
      <c r="D2" s="3"/>
      <c r="E2" s="3"/>
      <c r="F2" s="3"/>
      <c r="G2" s="3"/>
      <c r="H2" s="3"/>
      <c r="I2" s="3"/>
      <c r="J2" s="3"/>
      <c r="K2" s="3"/>
      <c r="L2" s="3"/>
      <c r="M2" s="3"/>
      <c r="N2" s="3"/>
      <c r="O2" s="3"/>
      <c r="P2" s="3"/>
      <c r="Q2" s="3"/>
      <c r="R2" s="3"/>
      <c r="S2" s="3"/>
      <c r="T2" s="3"/>
    </row>
    <row r="3" spans="1:25" ht="19.5" x14ac:dyDescent="0.4">
      <c r="A3" s="5"/>
      <c r="B3" s="5"/>
      <c r="C3" s="5"/>
      <c r="D3" s="202" t="s">
        <v>7</v>
      </c>
      <c r="E3" s="203"/>
      <c r="F3" s="213"/>
      <c r="G3" s="214"/>
      <c r="H3" s="214"/>
      <c r="I3" s="214"/>
      <c r="J3" s="214"/>
      <c r="K3" s="214"/>
      <c r="L3" s="214"/>
      <c r="M3" s="214"/>
      <c r="N3" s="215"/>
      <c r="O3" s="208" t="s">
        <v>67</v>
      </c>
      <c r="P3" s="209"/>
      <c r="Q3" s="210"/>
    </row>
    <row r="4" spans="1:25" ht="24" x14ac:dyDescent="0.4">
      <c r="A4" s="4"/>
      <c r="B4" s="4"/>
      <c r="C4" s="4"/>
      <c r="D4" s="204" t="s">
        <v>8</v>
      </c>
      <c r="E4" s="205"/>
      <c r="F4" s="206"/>
      <c r="G4" s="207"/>
      <c r="H4" s="205"/>
      <c r="I4" s="206" t="s">
        <v>10</v>
      </c>
      <c r="J4" s="205"/>
      <c r="K4" s="206"/>
      <c r="L4" s="207"/>
      <c r="M4" s="207"/>
      <c r="N4" s="216"/>
      <c r="O4" s="211" t="s">
        <v>68</v>
      </c>
      <c r="P4" s="212"/>
      <c r="Q4" s="104"/>
    </row>
    <row r="5" spans="1:25" ht="24.75" thickBot="1" x14ac:dyDescent="0.45">
      <c r="A5" s="4"/>
      <c r="B5" s="4"/>
      <c r="C5" s="4"/>
      <c r="D5" s="194" t="s">
        <v>13</v>
      </c>
      <c r="E5" s="195"/>
      <c r="F5" s="196"/>
      <c r="G5" s="197"/>
      <c r="H5" s="195"/>
      <c r="I5" s="196" t="s">
        <v>9</v>
      </c>
      <c r="J5" s="195"/>
      <c r="K5" s="173"/>
      <c r="L5" s="174"/>
      <c r="M5" s="174"/>
      <c r="N5" s="175"/>
      <c r="O5" s="171" t="s">
        <v>69</v>
      </c>
      <c r="P5" s="172"/>
      <c r="Q5" s="105"/>
    </row>
    <row r="6" spans="1:25" ht="9.75" customHeight="1" thickBot="1" x14ac:dyDescent="0.45">
      <c r="A6" s="4"/>
      <c r="B6" s="4"/>
      <c r="C6" s="4"/>
      <c r="D6" s="5"/>
      <c r="E6" s="5"/>
      <c r="F6" s="5"/>
      <c r="G6" s="5"/>
      <c r="H6" s="5"/>
      <c r="I6" s="5"/>
      <c r="J6" s="5"/>
      <c r="K6" s="5"/>
      <c r="L6" s="5"/>
      <c r="M6" s="5"/>
      <c r="N6" s="5"/>
      <c r="O6" s="5"/>
      <c r="P6" s="5"/>
      <c r="Q6" s="5"/>
      <c r="R6" s="4"/>
      <c r="S6" s="5"/>
      <c r="T6" s="4"/>
    </row>
    <row r="7" spans="1:25" ht="123.75" customHeight="1" thickBot="1" x14ac:dyDescent="0.45">
      <c r="A7" s="198" t="s">
        <v>83</v>
      </c>
      <c r="B7" s="199"/>
      <c r="C7" s="199"/>
      <c r="D7" s="199"/>
      <c r="E7" s="199"/>
      <c r="F7" s="199"/>
      <c r="G7" s="199"/>
      <c r="H7" s="199"/>
      <c r="I7" s="199"/>
      <c r="J7" s="199"/>
      <c r="K7" s="199"/>
      <c r="L7" s="200"/>
      <c r="M7" s="86"/>
      <c r="N7" s="77"/>
      <c r="O7" s="77"/>
      <c r="P7" s="77"/>
      <c r="Q7" s="77"/>
      <c r="R7" s="77"/>
      <c r="S7" s="191" t="s">
        <v>75</v>
      </c>
      <c r="T7" s="192"/>
      <c r="U7" s="192"/>
      <c r="V7" s="192"/>
      <c r="W7" s="193"/>
      <c r="X7" s="60"/>
      <c r="Y7" s="5"/>
    </row>
    <row r="8" spans="1:25" ht="10.5" customHeight="1" thickBot="1" x14ac:dyDescent="0.45">
      <c r="A8" s="75"/>
      <c r="B8" s="76"/>
      <c r="C8" s="76"/>
      <c r="D8" s="76"/>
      <c r="E8" s="76"/>
      <c r="F8" s="76"/>
      <c r="G8" s="76"/>
      <c r="H8" s="76"/>
      <c r="I8" s="76"/>
      <c r="J8" s="76"/>
      <c r="K8" s="76"/>
      <c r="L8" s="76"/>
      <c r="M8" s="76"/>
      <c r="N8" s="76"/>
      <c r="O8" s="76"/>
      <c r="P8" s="76"/>
      <c r="Q8" s="60"/>
      <c r="R8" s="60"/>
      <c r="S8" s="60"/>
      <c r="T8" s="60"/>
      <c r="U8" s="60"/>
      <c r="V8" s="60"/>
      <c r="W8" s="5"/>
    </row>
    <row r="9" spans="1:25" ht="76.5" customHeight="1" thickTop="1" thickBot="1" x14ac:dyDescent="0.45">
      <c r="A9" s="130" t="s">
        <v>16</v>
      </c>
      <c r="B9" s="133" t="s">
        <v>25</v>
      </c>
      <c r="C9" s="136" t="s">
        <v>15</v>
      </c>
      <c r="D9" s="139" t="s">
        <v>2</v>
      </c>
      <c r="E9" s="142" t="s">
        <v>5</v>
      </c>
      <c r="F9" s="164" t="s">
        <v>6</v>
      </c>
      <c r="G9" s="145" t="s">
        <v>39</v>
      </c>
      <c r="H9" s="148" t="s">
        <v>76</v>
      </c>
      <c r="I9" s="151" t="s">
        <v>26</v>
      </c>
      <c r="J9" s="154" t="s">
        <v>77</v>
      </c>
      <c r="K9" s="151" t="s">
        <v>27</v>
      </c>
      <c r="L9" s="158" t="s">
        <v>78</v>
      </c>
      <c r="M9" s="161" t="s">
        <v>79</v>
      </c>
      <c r="N9" s="169" t="s">
        <v>82</v>
      </c>
      <c r="O9" s="170"/>
      <c r="P9" s="182" t="s">
        <v>80</v>
      </c>
      <c r="Q9" s="188" t="s">
        <v>0</v>
      </c>
      <c r="S9" s="185" t="s">
        <v>81</v>
      </c>
      <c r="T9" s="51" t="s">
        <v>23</v>
      </c>
      <c r="U9" s="46" t="s">
        <v>38</v>
      </c>
      <c r="V9" s="176" t="s">
        <v>37</v>
      </c>
      <c r="W9" s="177"/>
    </row>
    <row r="10" spans="1:25" ht="21.95" customHeight="1" x14ac:dyDescent="0.4">
      <c r="A10" s="131"/>
      <c r="B10" s="134"/>
      <c r="C10" s="137"/>
      <c r="D10" s="140"/>
      <c r="E10" s="143"/>
      <c r="F10" s="165"/>
      <c r="G10" s="146"/>
      <c r="H10" s="149"/>
      <c r="I10" s="152"/>
      <c r="J10" s="155"/>
      <c r="K10" s="157"/>
      <c r="L10" s="159"/>
      <c r="M10" s="162"/>
      <c r="N10" s="88" t="s">
        <v>3</v>
      </c>
      <c r="O10" s="71" t="s">
        <v>4</v>
      </c>
      <c r="P10" s="183"/>
      <c r="Q10" s="189"/>
      <c r="R10" s="114" t="s">
        <v>21</v>
      </c>
      <c r="S10" s="186"/>
      <c r="T10" s="178">
        <v>6500</v>
      </c>
      <c r="U10" s="39">
        <v>10500</v>
      </c>
      <c r="V10" s="40">
        <v>10500</v>
      </c>
      <c r="W10" s="180">
        <v>17000</v>
      </c>
    </row>
    <row r="11" spans="1:25" s="2" customFormat="1" ht="21.95" customHeight="1" thickBot="1" x14ac:dyDescent="0.45">
      <c r="A11" s="132"/>
      <c r="B11" s="135"/>
      <c r="C11" s="138"/>
      <c r="D11" s="141"/>
      <c r="E11" s="144"/>
      <c r="F11" s="166"/>
      <c r="G11" s="147"/>
      <c r="H11" s="150"/>
      <c r="I11" s="153"/>
      <c r="J11" s="156"/>
      <c r="K11" s="106">
        <v>4000</v>
      </c>
      <c r="L11" s="160"/>
      <c r="M11" s="163"/>
      <c r="N11" s="107">
        <v>2000</v>
      </c>
      <c r="O11" s="108">
        <v>2000</v>
      </c>
      <c r="P11" s="184"/>
      <c r="Q11" s="190"/>
      <c r="R11" s="115"/>
      <c r="S11" s="187"/>
      <c r="T11" s="179"/>
      <c r="U11" s="37">
        <v>14000</v>
      </c>
      <c r="V11" s="38">
        <v>14000</v>
      </c>
      <c r="W11" s="181"/>
      <c r="Y11"/>
    </row>
    <row r="12" spans="1:25" ht="24" customHeight="1" x14ac:dyDescent="0.4">
      <c r="A12" s="10">
        <v>1</v>
      </c>
      <c r="B12" s="15" t="s">
        <v>28</v>
      </c>
      <c r="C12" s="15" t="s">
        <v>17</v>
      </c>
      <c r="D12" s="11" t="s">
        <v>18</v>
      </c>
      <c r="E12" s="12" t="s">
        <v>19</v>
      </c>
      <c r="F12" s="13" t="s">
        <v>14</v>
      </c>
      <c r="G12" s="21" t="s">
        <v>40</v>
      </c>
      <c r="H12" s="34" t="s">
        <v>59</v>
      </c>
      <c r="I12" s="16" t="s">
        <v>12</v>
      </c>
      <c r="J12" s="16" t="s">
        <v>12</v>
      </c>
      <c r="K12" s="16" t="s">
        <v>12</v>
      </c>
      <c r="L12" s="87"/>
      <c r="M12" s="92" t="s">
        <v>24</v>
      </c>
      <c r="N12" s="89" t="s">
        <v>12</v>
      </c>
      <c r="O12" s="14" t="s">
        <v>11</v>
      </c>
      <c r="P12" s="78" t="s">
        <v>20</v>
      </c>
      <c r="Q12" s="81">
        <f t="shared" ref="Q12:Q41" si="0">COUNTIF(O12,"〇")*O$11+COUNTIF(N12,"〇")*N$11+COUNTIF(K12,"〇")*K$11</f>
        <v>6000</v>
      </c>
      <c r="R12" s="101" t="s">
        <v>74</v>
      </c>
      <c r="S12" s="49" t="s">
        <v>12</v>
      </c>
      <c r="T12" s="43" t="s">
        <v>12</v>
      </c>
      <c r="U12" s="10" t="s">
        <v>11</v>
      </c>
      <c r="V12" s="15" t="s">
        <v>11</v>
      </c>
      <c r="W12" s="47" t="s">
        <v>11</v>
      </c>
      <c r="Y12" s="100"/>
    </row>
    <row r="13" spans="1:25" ht="24" customHeight="1" x14ac:dyDescent="0.4">
      <c r="A13" s="6">
        <v>2</v>
      </c>
      <c r="B13" s="15" t="s">
        <v>28</v>
      </c>
      <c r="C13" s="15" t="s">
        <v>17</v>
      </c>
      <c r="D13" s="17" t="s">
        <v>51</v>
      </c>
      <c r="E13" s="18" t="s">
        <v>52</v>
      </c>
      <c r="F13" s="19" t="s">
        <v>29</v>
      </c>
      <c r="G13" s="22" t="s">
        <v>40</v>
      </c>
      <c r="H13" s="35" t="s">
        <v>41</v>
      </c>
      <c r="I13" s="8" t="s">
        <v>12</v>
      </c>
      <c r="J13" s="8" t="s">
        <v>12</v>
      </c>
      <c r="K13" s="8" t="s">
        <v>12</v>
      </c>
      <c r="L13" s="87" t="s">
        <v>36</v>
      </c>
      <c r="M13" s="92" t="s">
        <v>70</v>
      </c>
      <c r="N13" s="88" t="s">
        <v>11</v>
      </c>
      <c r="O13" s="9" t="s">
        <v>12</v>
      </c>
      <c r="P13" s="79" t="s">
        <v>30</v>
      </c>
      <c r="Q13" s="81">
        <f t="shared" si="0"/>
        <v>6000</v>
      </c>
      <c r="R13" s="102" t="s">
        <v>58</v>
      </c>
      <c r="S13" s="50" t="s">
        <v>11</v>
      </c>
      <c r="T13" s="7" t="s">
        <v>11</v>
      </c>
      <c r="U13" s="6" t="s">
        <v>11</v>
      </c>
      <c r="V13" s="7" t="s">
        <v>11</v>
      </c>
      <c r="W13" s="48" t="s">
        <v>11</v>
      </c>
      <c r="Y13" s="100"/>
    </row>
    <row r="14" spans="1:25" ht="24" customHeight="1" x14ac:dyDescent="0.4">
      <c r="A14" s="6">
        <v>3</v>
      </c>
      <c r="B14" s="15" t="s">
        <v>43</v>
      </c>
      <c r="C14" s="15" t="s">
        <v>47</v>
      </c>
      <c r="D14" s="17" t="s">
        <v>53</v>
      </c>
      <c r="E14" s="18" t="s">
        <v>54</v>
      </c>
      <c r="F14" s="19" t="s">
        <v>14</v>
      </c>
      <c r="G14" s="22" t="s">
        <v>40</v>
      </c>
      <c r="H14" s="35" t="s">
        <v>61</v>
      </c>
      <c r="I14" s="8" t="s">
        <v>12</v>
      </c>
      <c r="J14" s="8" t="s">
        <v>12</v>
      </c>
      <c r="K14" s="8" t="s">
        <v>12</v>
      </c>
      <c r="L14" s="87"/>
      <c r="M14" s="92" t="s">
        <v>24</v>
      </c>
      <c r="N14" s="88" t="s">
        <v>12</v>
      </c>
      <c r="O14" s="9" t="s">
        <v>11</v>
      </c>
      <c r="P14" s="79" t="s">
        <v>24</v>
      </c>
      <c r="Q14" s="81">
        <f t="shared" si="0"/>
        <v>6000</v>
      </c>
      <c r="R14" s="103" t="s">
        <v>73</v>
      </c>
      <c r="S14" s="50" t="s">
        <v>12</v>
      </c>
      <c r="T14" s="7" t="s">
        <v>11</v>
      </c>
      <c r="U14" s="116" t="s">
        <v>12</v>
      </c>
      <c r="V14" s="7" t="s">
        <v>11</v>
      </c>
      <c r="W14" s="48" t="s">
        <v>11</v>
      </c>
    </row>
    <row r="15" spans="1:25" ht="24" customHeight="1" x14ac:dyDescent="0.4">
      <c r="A15" s="6">
        <v>4</v>
      </c>
      <c r="B15" s="15" t="s">
        <v>43</v>
      </c>
      <c r="C15" s="15" t="s">
        <v>47</v>
      </c>
      <c r="D15" s="17"/>
      <c r="E15" s="18"/>
      <c r="F15" s="19" t="s">
        <v>14</v>
      </c>
      <c r="G15" s="22" t="s">
        <v>40</v>
      </c>
      <c r="H15" s="35" t="s">
        <v>61</v>
      </c>
      <c r="I15" s="8" t="s">
        <v>12</v>
      </c>
      <c r="J15" s="8" t="s">
        <v>12</v>
      </c>
      <c r="K15" s="8" t="s">
        <v>12</v>
      </c>
      <c r="L15" s="87"/>
      <c r="M15" s="92" t="s">
        <v>24</v>
      </c>
      <c r="N15" s="88" t="s">
        <v>12</v>
      </c>
      <c r="O15" s="9" t="s">
        <v>11</v>
      </c>
      <c r="P15" s="79" t="s">
        <v>24</v>
      </c>
      <c r="Q15" s="81">
        <f t="shared" si="0"/>
        <v>6000</v>
      </c>
      <c r="R15" s="26"/>
      <c r="S15" s="50" t="s">
        <v>12</v>
      </c>
      <c r="T15" s="7" t="s">
        <v>11</v>
      </c>
      <c r="U15" s="117"/>
      <c r="V15" s="7" t="s">
        <v>11</v>
      </c>
      <c r="W15" s="48" t="s">
        <v>11</v>
      </c>
    </row>
    <row r="16" spans="1:25" ht="24" customHeight="1" x14ac:dyDescent="0.4">
      <c r="A16" s="6">
        <v>5</v>
      </c>
      <c r="B16" s="15" t="s">
        <v>45</v>
      </c>
      <c r="C16" s="15" t="s">
        <v>48</v>
      </c>
      <c r="D16" s="17"/>
      <c r="E16" s="18"/>
      <c r="F16" s="19" t="s">
        <v>29</v>
      </c>
      <c r="G16" s="22" t="s">
        <v>40</v>
      </c>
      <c r="H16" s="35" t="s">
        <v>34</v>
      </c>
      <c r="I16" s="8" t="s">
        <v>12</v>
      </c>
      <c r="J16" s="8" t="s">
        <v>12</v>
      </c>
      <c r="K16" s="8" t="s">
        <v>12</v>
      </c>
      <c r="L16" s="87" t="s">
        <v>71</v>
      </c>
      <c r="M16" s="92" t="s">
        <v>70</v>
      </c>
      <c r="N16" s="88" t="s">
        <v>11</v>
      </c>
      <c r="O16" s="9" t="s">
        <v>12</v>
      </c>
      <c r="P16" s="79" t="s">
        <v>30</v>
      </c>
      <c r="Q16" s="81">
        <f t="shared" si="0"/>
        <v>6000</v>
      </c>
      <c r="R16" s="26"/>
      <c r="S16" s="50" t="s">
        <v>11</v>
      </c>
      <c r="T16" s="7" t="s">
        <v>11</v>
      </c>
      <c r="U16" s="6" t="s">
        <v>11</v>
      </c>
      <c r="V16" s="7" t="s">
        <v>11</v>
      </c>
      <c r="W16" s="48" t="s">
        <v>11</v>
      </c>
    </row>
    <row r="17" spans="1:23" ht="24" customHeight="1" x14ac:dyDescent="0.4">
      <c r="A17" s="6">
        <v>6</v>
      </c>
      <c r="B17" s="15" t="s">
        <v>45</v>
      </c>
      <c r="C17" s="15" t="s">
        <v>48</v>
      </c>
      <c r="D17" s="17"/>
      <c r="E17" s="18"/>
      <c r="F17" s="19" t="s">
        <v>29</v>
      </c>
      <c r="G17" s="22" t="s">
        <v>40</v>
      </c>
      <c r="H17" s="35" t="s">
        <v>34</v>
      </c>
      <c r="I17" s="8" t="s">
        <v>12</v>
      </c>
      <c r="J17" s="8" t="s">
        <v>12</v>
      </c>
      <c r="K17" s="8" t="s">
        <v>12</v>
      </c>
      <c r="L17" s="87" t="s">
        <v>71</v>
      </c>
      <c r="M17" s="92" t="s">
        <v>70</v>
      </c>
      <c r="N17" s="88" t="s">
        <v>11</v>
      </c>
      <c r="O17" s="9" t="s">
        <v>12</v>
      </c>
      <c r="P17" s="79" t="s">
        <v>30</v>
      </c>
      <c r="Q17" s="81">
        <f t="shared" si="0"/>
        <v>6000</v>
      </c>
      <c r="R17" s="26"/>
      <c r="S17" s="50" t="s">
        <v>11</v>
      </c>
      <c r="T17" s="7" t="s">
        <v>11</v>
      </c>
      <c r="U17" s="6" t="s">
        <v>11</v>
      </c>
      <c r="V17" s="7" t="s">
        <v>11</v>
      </c>
      <c r="W17" s="48" t="s">
        <v>11</v>
      </c>
    </row>
    <row r="18" spans="1:23" ht="24" customHeight="1" x14ac:dyDescent="0.4">
      <c r="A18" s="6">
        <v>7</v>
      </c>
      <c r="B18" s="15" t="s">
        <v>46</v>
      </c>
      <c r="C18" s="15" t="s">
        <v>17</v>
      </c>
      <c r="D18" s="17"/>
      <c r="E18" s="18"/>
      <c r="F18" s="19" t="s">
        <v>29</v>
      </c>
      <c r="G18" s="22" t="s">
        <v>40</v>
      </c>
      <c r="H18" s="35" t="s">
        <v>60</v>
      </c>
      <c r="I18" s="8" t="s">
        <v>12</v>
      </c>
      <c r="J18" s="8" t="s">
        <v>12</v>
      </c>
      <c r="K18" s="8" t="s">
        <v>12</v>
      </c>
      <c r="L18" s="87" t="s">
        <v>42</v>
      </c>
      <c r="M18" s="92" t="s">
        <v>24</v>
      </c>
      <c r="N18" s="88" t="s">
        <v>11</v>
      </c>
      <c r="O18" s="9" t="s">
        <v>11</v>
      </c>
      <c r="P18" s="79" t="s">
        <v>24</v>
      </c>
      <c r="Q18" s="81">
        <f t="shared" si="0"/>
        <v>4000</v>
      </c>
      <c r="R18" s="26"/>
      <c r="S18" s="50" t="s">
        <v>11</v>
      </c>
      <c r="T18" s="7" t="s">
        <v>11</v>
      </c>
      <c r="U18" s="6" t="s">
        <v>11</v>
      </c>
      <c r="V18" s="7" t="s">
        <v>11</v>
      </c>
      <c r="W18" s="48" t="s">
        <v>11</v>
      </c>
    </row>
    <row r="19" spans="1:23" ht="24" customHeight="1" x14ac:dyDescent="0.4">
      <c r="A19" s="6">
        <v>8</v>
      </c>
      <c r="B19" s="15" t="s">
        <v>44</v>
      </c>
      <c r="C19" s="15" t="s">
        <v>17</v>
      </c>
      <c r="D19" s="17"/>
      <c r="E19" s="18"/>
      <c r="F19" s="19" t="s">
        <v>29</v>
      </c>
      <c r="G19" s="22" t="s">
        <v>40</v>
      </c>
      <c r="H19" s="35" t="s">
        <v>60</v>
      </c>
      <c r="I19" s="8" t="s">
        <v>12</v>
      </c>
      <c r="J19" s="8" t="s">
        <v>12</v>
      </c>
      <c r="K19" s="8" t="s">
        <v>12</v>
      </c>
      <c r="L19" s="87" t="s">
        <v>42</v>
      </c>
      <c r="M19" s="92" t="s">
        <v>24</v>
      </c>
      <c r="N19" s="88" t="s">
        <v>11</v>
      </c>
      <c r="O19" s="9" t="s">
        <v>11</v>
      </c>
      <c r="P19" s="79" t="s">
        <v>24</v>
      </c>
      <c r="Q19" s="81">
        <f t="shared" si="0"/>
        <v>4000</v>
      </c>
      <c r="R19" s="26"/>
      <c r="S19" s="50" t="s">
        <v>11</v>
      </c>
      <c r="T19" s="7" t="s">
        <v>11</v>
      </c>
      <c r="U19" s="6" t="s">
        <v>11</v>
      </c>
      <c r="V19" s="7" t="s">
        <v>11</v>
      </c>
      <c r="W19" s="48" t="s">
        <v>11</v>
      </c>
    </row>
    <row r="20" spans="1:23" ht="24" customHeight="1" x14ac:dyDescent="0.4">
      <c r="A20" s="6">
        <v>9</v>
      </c>
      <c r="B20" s="15" t="s">
        <v>44</v>
      </c>
      <c r="C20" s="15" t="s">
        <v>17</v>
      </c>
      <c r="D20" s="17"/>
      <c r="E20" s="18"/>
      <c r="F20" s="19" t="s">
        <v>14</v>
      </c>
      <c r="G20" s="22" t="s">
        <v>50</v>
      </c>
      <c r="H20" s="35"/>
      <c r="I20" s="8" t="s">
        <v>12</v>
      </c>
      <c r="J20" s="8" t="s">
        <v>11</v>
      </c>
      <c r="K20" s="8" t="s">
        <v>12</v>
      </c>
      <c r="L20" s="87"/>
      <c r="M20" s="92" t="s">
        <v>24</v>
      </c>
      <c r="N20" s="88" t="s">
        <v>12</v>
      </c>
      <c r="O20" s="9" t="s">
        <v>11</v>
      </c>
      <c r="P20" s="79" t="s">
        <v>24</v>
      </c>
      <c r="Q20" s="81">
        <f t="shared" si="0"/>
        <v>6000</v>
      </c>
      <c r="R20" s="26"/>
      <c r="S20" s="50" t="s">
        <v>12</v>
      </c>
      <c r="T20" s="7" t="s">
        <v>11</v>
      </c>
      <c r="U20" s="6" t="s">
        <v>11</v>
      </c>
      <c r="V20" s="7" t="s">
        <v>11</v>
      </c>
      <c r="W20" s="118" t="s">
        <v>12</v>
      </c>
    </row>
    <row r="21" spans="1:23" ht="24" customHeight="1" x14ac:dyDescent="0.4">
      <c r="A21" s="6">
        <v>10</v>
      </c>
      <c r="B21" s="15" t="s">
        <v>44</v>
      </c>
      <c r="C21" s="15" t="s">
        <v>17</v>
      </c>
      <c r="D21" s="17"/>
      <c r="E21" s="18"/>
      <c r="F21" s="19" t="s">
        <v>14</v>
      </c>
      <c r="G21" s="22" t="s">
        <v>50</v>
      </c>
      <c r="H21" s="35"/>
      <c r="I21" s="8" t="s">
        <v>12</v>
      </c>
      <c r="J21" s="8" t="s">
        <v>11</v>
      </c>
      <c r="K21" s="8" t="s">
        <v>12</v>
      </c>
      <c r="L21" s="87"/>
      <c r="M21" s="92" t="s">
        <v>24</v>
      </c>
      <c r="N21" s="88" t="s">
        <v>12</v>
      </c>
      <c r="O21" s="9" t="s">
        <v>11</v>
      </c>
      <c r="P21" s="79" t="s">
        <v>24</v>
      </c>
      <c r="Q21" s="81">
        <f t="shared" si="0"/>
        <v>6000</v>
      </c>
      <c r="R21" s="26"/>
      <c r="S21" s="50" t="s">
        <v>12</v>
      </c>
      <c r="T21" s="7" t="s">
        <v>11</v>
      </c>
      <c r="U21" s="6" t="s">
        <v>11</v>
      </c>
      <c r="V21" s="7" t="s">
        <v>11</v>
      </c>
      <c r="W21" s="119"/>
    </row>
    <row r="22" spans="1:23" ht="24" customHeight="1" x14ac:dyDescent="0.4">
      <c r="A22" s="6">
        <v>11</v>
      </c>
      <c r="B22" s="15" t="s">
        <v>44</v>
      </c>
      <c r="C22" s="15" t="s">
        <v>17</v>
      </c>
      <c r="D22" s="17"/>
      <c r="E22" s="18"/>
      <c r="F22" s="19" t="s">
        <v>14</v>
      </c>
      <c r="G22" s="22" t="s">
        <v>50</v>
      </c>
      <c r="H22" s="35"/>
      <c r="I22" s="8" t="s">
        <v>12</v>
      </c>
      <c r="J22" s="8" t="s">
        <v>11</v>
      </c>
      <c r="K22" s="8" t="s">
        <v>12</v>
      </c>
      <c r="L22" s="87"/>
      <c r="M22" s="92" t="s">
        <v>24</v>
      </c>
      <c r="N22" s="88" t="s">
        <v>12</v>
      </c>
      <c r="O22" s="9" t="s">
        <v>11</v>
      </c>
      <c r="P22" s="79" t="s">
        <v>24</v>
      </c>
      <c r="Q22" s="81">
        <f t="shared" si="0"/>
        <v>6000</v>
      </c>
      <c r="R22" s="26"/>
      <c r="S22" s="50" t="s">
        <v>12</v>
      </c>
      <c r="T22" s="7" t="s">
        <v>11</v>
      </c>
      <c r="U22" s="6" t="s">
        <v>11</v>
      </c>
      <c r="V22" s="7" t="s">
        <v>11</v>
      </c>
      <c r="W22" s="120"/>
    </row>
    <row r="23" spans="1:23" ht="24" customHeight="1" x14ac:dyDescent="0.4">
      <c r="A23" s="6">
        <v>12</v>
      </c>
      <c r="B23" s="15" t="s">
        <v>64</v>
      </c>
      <c r="C23" s="15" t="s">
        <v>17</v>
      </c>
      <c r="D23" s="17"/>
      <c r="E23" s="18"/>
      <c r="F23" s="19" t="s">
        <v>29</v>
      </c>
      <c r="G23" s="22" t="s">
        <v>49</v>
      </c>
      <c r="H23" s="35"/>
      <c r="I23" s="8" t="s">
        <v>12</v>
      </c>
      <c r="J23" s="8" t="s">
        <v>11</v>
      </c>
      <c r="K23" s="8" t="s">
        <v>12</v>
      </c>
      <c r="L23" s="87"/>
      <c r="M23" s="92" t="s">
        <v>24</v>
      </c>
      <c r="N23" s="88" t="s">
        <v>11</v>
      </c>
      <c r="O23" s="9" t="s">
        <v>11</v>
      </c>
      <c r="P23" s="79" t="s">
        <v>24</v>
      </c>
      <c r="Q23" s="81">
        <f t="shared" si="0"/>
        <v>4000</v>
      </c>
      <c r="R23" s="26"/>
      <c r="S23" s="50" t="s">
        <v>11</v>
      </c>
      <c r="T23" s="7" t="s">
        <v>11</v>
      </c>
      <c r="U23" s="6" t="s">
        <v>11</v>
      </c>
      <c r="V23" s="7" t="s">
        <v>11</v>
      </c>
      <c r="W23" s="48" t="s">
        <v>11</v>
      </c>
    </row>
    <row r="24" spans="1:23" ht="24" customHeight="1" x14ac:dyDescent="0.4">
      <c r="A24" s="6">
        <v>13</v>
      </c>
      <c r="B24" s="15" t="s">
        <v>62</v>
      </c>
      <c r="C24" s="15" t="s">
        <v>17</v>
      </c>
      <c r="D24" s="17"/>
      <c r="E24" s="18"/>
      <c r="F24" s="19" t="s">
        <v>29</v>
      </c>
      <c r="G24" s="22" t="s">
        <v>49</v>
      </c>
      <c r="H24" s="35"/>
      <c r="I24" s="8" t="s">
        <v>12</v>
      </c>
      <c r="J24" s="8" t="s">
        <v>11</v>
      </c>
      <c r="K24" s="8" t="s">
        <v>12</v>
      </c>
      <c r="L24" s="87"/>
      <c r="M24" s="92" t="s">
        <v>24</v>
      </c>
      <c r="N24" s="88" t="s">
        <v>12</v>
      </c>
      <c r="O24" s="9" t="s">
        <v>11</v>
      </c>
      <c r="P24" s="79" t="s">
        <v>24</v>
      </c>
      <c r="Q24" s="81">
        <f t="shared" si="0"/>
        <v>6000</v>
      </c>
      <c r="R24" s="26"/>
      <c r="S24" s="50" t="s">
        <v>12</v>
      </c>
      <c r="T24" s="44" t="s">
        <v>12</v>
      </c>
      <c r="U24" s="6" t="s">
        <v>11</v>
      </c>
      <c r="V24" s="7" t="s">
        <v>11</v>
      </c>
      <c r="W24" s="48" t="s">
        <v>11</v>
      </c>
    </row>
    <row r="25" spans="1:23" ht="24" customHeight="1" x14ac:dyDescent="0.4">
      <c r="A25" s="6">
        <v>14</v>
      </c>
      <c r="B25" s="15" t="s">
        <v>62</v>
      </c>
      <c r="C25" s="15" t="s">
        <v>17</v>
      </c>
      <c r="D25" s="17"/>
      <c r="E25" s="18"/>
      <c r="F25" s="19" t="s">
        <v>14</v>
      </c>
      <c r="G25" s="22" t="s">
        <v>55</v>
      </c>
      <c r="H25" s="35"/>
      <c r="I25" s="8" t="s">
        <v>12</v>
      </c>
      <c r="J25" s="8" t="s">
        <v>11</v>
      </c>
      <c r="K25" s="8" t="s">
        <v>12</v>
      </c>
      <c r="L25" s="87"/>
      <c r="M25" s="92" t="s">
        <v>24</v>
      </c>
      <c r="N25" s="88" t="s">
        <v>12</v>
      </c>
      <c r="O25" s="9" t="s">
        <v>11</v>
      </c>
      <c r="P25" s="79" t="s">
        <v>24</v>
      </c>
      <c r="Q25" s="81">
        <f t="shared" si="0"/>
        <v>6000</v>
      </c>
      <c r="R25" s="26"/>
      <c r="S25" s="50" t="s">
        <v>12</v>
      </c>
      <c r="T25" s="44" t="s">
        <v>12</v>
      </c>
      <c r="U25" s="6" t="s">
        <v>11</v>
      </c>
      <c r="V25" s="7" t="s">
        <v>11</v>
      </c>
      <c r="W25" s="48" t="s">
        <v>11</v>
      </c>
    </row>
    <row r="26" spans="1:23" ht="24" customHeight="1" x14ac:dyDescent="0.4">
      <c r="A26" s="6">
        <v>15</v>
      </c>
      <c r="B26" s="15" t="s">
        <v>65</v>
      </c>
      <c r="C26" s="15" t="s">
        <v>66</v>
      </c>
      <c r="D26" s="17"/>
      <c r="E26" s="18"/>
      <c r="F26" s="19" t="s">
        <v>14</v>
      </c>
      <c r="G26" s="22" t="s">
        <v>55</v>
      </c>
      <c r="H26" s="35"/>
      <c r="I26" s="8" t="s">
        <v>12</v>
      </c>
      <c r="J26" s="8" t="s">
        <v>11</v>
      </c>
      <c r="K26" s="8" t="s">
        <v>12</v>
      </c>
      <c r="L26" s="87"/>
      <c r="M26" s="92" t="s">
        <v>24</v>
      </c>
      <c r="N26" s="88" t="s">
        <v>12</v>
      </c>
      <c r="O26" s="9" t="s">
        <v>11</v>
      </c>
      <c r="P26" s="79" t="s">
        <v>24</v>
      </c>
      <c r="Q26" s="81">
        <f t="shared" si="0"/>
        <v>6000</v>
      </c>
      <c r="R26" s="26"/>
      <c r="S26" s="50" t="s">
        <v>12</v>
      </c>
      <c r="T26" s="7" t="s">
        <v>11</v>
      </c>
      <c r="U26" s="6" t="s">
        <v>11</v>
      </c>
      <c r="V26" s="121" t="s">
        <v>12</v>
      </c>
      <c r="W26" s="48" t="s">
        <v>11</v>
      </c>
    </row>
    <row r="27" spans="1:23" ht="24" customHeight="1" x14ac:dyDescent="0.4">
      <c r="A27" s="6">
        <v>16</v>
      </c>
      <c r="B27" s="15" t="s">
        <v>63</v>
      </c>
      <c r="C27" s="15" t="s">
        <v>63</v>
      </c>
      <c r="D27" s="17"/>
      <c r="E27" s="18"/>
      <c r="F27" s="19" t="s">
        <v>14</v>
      </c>
      <c r="G27" s="22" t="s">
        <v>55</v>
      </c>
      <c r="H27" s="35"/>
      <c r="I27" s="8" t="s">
        <v>12</v>
      </c>
      <c r="J27" s="8" t="s">
        <v>11</v>
      </c>
      <c r="K27" s="8" t="s">
        <v>12</v>
      </c>
      <c r="L27" s="87"/>
      <c r="M27" s="92" t="s">
        <v>24</v>
      </c>
      <c r="N27" s="88" t="s">
        <v>12</v>
      </c>
      <c r="O27" s="9" t="s">
        <v>11</v>
      </c>
      <c r="P27" s="79" t="s">
        <v>24</v>
      </c>
      <c r="Q27" s="81">
        <f t="shared" si="0"/>
        <v>6000</v>
      </c>
      <c r="R27" s="26"/>
      <c r="S27" s="50" t="s">
        <v>12</v>
      </c>
      <c r="T27" s="7" t="s">
        <v>11</v>
      </c>
      <c r="U27" s="6" t="s">
        <v>11</v>
      </c>
      <c r="V27" s="122"/>
      <c r="W27" s="48" t="s">
        <v>11</v>
      </c>
    </row>
    <row r="28" spans="1:23" ht="24" customHeight="1" x14ac:dyDescent="0.4">
      <c r="A28" s="6">
        <v>17</v>
      </c>
      <c r="B28" s="15"/>
      <c r="C28" s="15"/>
      <c r="D28" s="17"/>
      <c r="E28" s="18"/>
      <c r="F28" s="19"/>
      <c r="G28" s="22"/>
      <c r="H28" s="35"/>
      <c r="I28" s="8" t="s">
        <v>11</v>
      </c>
      <c r="J28" s="8" t="s">
        <v>11</v>
      </c>
      <c r="K28" s="8" t="s">
        <v>11</v>
      </c>
      <c r="L28" s="87"/>
      <c r="M28" s="92" t="s">
        <v>24</v>
      </c>
      <c r="N28" s="88" t="s">
        <v>11</v>
      </c>
      <c r="O28" s="9" t="s">
        <v>11</v>
      </c>
      <c r="P28" s="79" t="s">
        <v>24</v>
      </c>
      <c r="Q28" s="81">
        <f t="shared" si="0"/>
        <v>0</v>
      </c>
      <c r="R28" s="26"/>
      <c r="S28" s="50" t="s">
        <v>11</v>
      </c>
      <c r="T28" s="7" t="s">
        <v>11</v>
      </c>
      <c r="U28" s="6" t="s">
        <v>11</v>
      </c>
      <c r="V28" s="7" t="s">
        <v>11</v>
      </c>
      <c r="W28" s="48" t="s">
        <v>11</v>
      </c>
    </row>
    <row r="29" spans="1:23" ht="24" customHeight="1" x14ac:dyDescent="0.4">
      <c r="A29" s="6">
        <v>18</v>
      </c>
      <c r="B29" s="15"/>
      <c r="C29" s="15"/>
      <c r="D29" s="17"/>
      <c r="E29" s="18"/>
      <c r="F29" s="19"/>
      <c r="G29" s="22"/>
      <c r="H29" s="35"/>
      <c r="I29" s="8" t="s">
        <v>11</v>
      </c>
      <c r="J29" s="8" t="s">
        <v>11</v>
      </c>
      <c r="K29" s="8" t="s">
        <v>11</v>
      </c>
      <c r="L29" s="87"/>
      <c r="M29" s="92" t="s">
        <v>24</v>
      </c>
      <c r="N29" s="88" t="s">
        <v>11</v>
      </c>
      <c r="O29" s="9" t="s">
        <v>11</v>
      </c>
      <c r="P29" s="79" t="s">
        <v>24</v>
      </c>
      <c r="Q29" s="81">
        <f t="shared" si="0"/>
        <v>0</v>
      </c>
      <c r="R29" s="26"/>
      <c r="S29" s="50" t="s">
        <v>11</v>
      </c>
      <c r="T29" s="7" t="s">
        <v>11</v>
      </c>
      <c r="U29" s="6" t="s">
        <v>11</v>
      </c>
      <c r="V29" s="7" t="s">
        <v>11</v>
      </c>
      <c r="W29" s="48" t="s">
        <v>11</v>
      </c>
    </row>
    <row r="30" spans="1:23" ht="24" customHeight="1" x14ac:dyDescent="0.4">
      <c r="A30" s="6">
        <v>19</v>
      </c>
      <c r="B30" s="15"/>
      <c r="C30" s="15"/>
      <c r="D30" s="17"/>
      <c r="E30" s="18"/>
      <c r="F30" s="19"/>
      <c r="G30" s="22"/>
      <c r="H30" s="35"/>
      <c r="I30" s="8" t="s">
        <v>11</v>
      </c>
      <c r="J30" s="8" t="s">
        <v>11</v>
      </c>
      <c r="K30" s="8" t="s">
        <v>11</v>
      </c>
      <c r="L30" s="87"/>
      <c r="M30" s="92" t="s">
        <v>24</v>
      </c>
      <c r="N30" s="88" t="s">
        <v>11</v>
      </c>
      <c r="O30" s="9" t="s">
        <v>11</v>
      </c>
      <c r="P30" s="79" t="s">
        <v>24</v>
      </c>
      <c r="Q30" s="81">
        <f t="shared" si="0"/>
        <v>0</v>
      </c>
      <c r="R30" s="26"/>
      <c r="S30" s="50" t="s">
        <v>11</v>
      </c>
      <c r="T30" s="7" t="s">
        <v>11</v>
      </c>
      <c r="U30" s="6" t="s">
        <v>11</v>
      </c>
      <c r="V30" s="7" t="s">
        <v>11</v>
      </c>
      <c r="W30" s="48" t="s">
        <v>11</v>
      </c>
    </row>
    <row r="31" spans="1:23" ht="24" customHeight="1" x14ac:dyDescent="0.4">
      <c r="A31" s="6">
        <v>20</v>
      </c>
      <c r="B31" s="15"/>
      <c r="C31" s="15"/>
      <c r="D31" s="17"/>
      <c r="E31" s="18"/>
      <c r="F31" s="19"/>
      <c r="G31" s="22"/>
      <c r="H31" s="35"/>
      <c r="I31" s="8" t="s">
        <v>11</v>
      </c>
      <c r="J31" s="8" t="s">
        <v>11</v>
      </c>
      <c r="K31" s="8" t="s">
        <v>11</v>
      </c>
      <c r="L31" s="87"/>
      <c r="M31" s="92" t="s">
        <v>24</v>
      </c>
      <c r="N31" s="88" t="s">
        <v>11</v>
      </c>
      <c r="O31" s="9" t="s">
        <v>11</v>
      </c>
      <c r="P31" s="79" t="s">
        <v>24</v>
      </c>
      <c r="Q31" s="81">
        <f t="shared" si="0"/>
        <v>0</v>
      </c>
      <c r="R31" s="26"/>
      <c r="S31" s="50" t="s">
        <v>11</v>
      </c>
      <c r="T31" s="7" t="s">
        <v>11</v>
      </c>
      <c r="U31" s="6" t="s">
        <v>11</v>
      </c>
      <c r="V31" s="7" t="s">
        <v>11</v>
      </c>
      <c r="W31" s="48" t="s">
        <v>11</v>
      </c>
    </row>
    <row r="32" spans="1:23" ht="24" customHeight="1" x14ac:dyDescent="0.4">
      <c r="A32" s="6">
        <v>21</v>
      </c>
      <c r="B32" s="15"/>
      <c r="C32" s="15"/>
      <c r="D32" s="17"/>
      <c r="E32" s="18"/>
      <c r="F32" s="19"/>
      <c r="G32" s="22"/>
      <c r="H32" s="35"/>
      <c r="I32" s="8" t="s">
        <v>11</v>
      </c>
      <c r="J32" s="8" t="s">
        <v>11</v>
      </c>
      <c r="K32" s="8" t="s">
        <v>11</v>
      </c>
      <c r="L32" s="87"/>
      <c r="M32" s="92" t="s">
        <v>24</v>
      </c>
      <c r="N32" s="88" t="s">
        <v>11</v>
      </c>
      <c r="O32" s="9" t="s">
        <v>11</v>
      </c>
      <c r="P32" s="79" t="s">
        <v>24</v>
      </c>
      <c r="Q32" s="81">
        <f t="shared" si="0"/>
        <v>0</v>
      </c>
      <c r="R32" s="26"/>
      <c r="S32" s="50" t="s">
        <v>11</v>
      </c>
      <c r="T32" s="7" t="s">
        <v>11</v>
      </c>
      <c r="U32" s="6" t="s">
        <v>11</v>
      </c>
      <c r="V32" s="7" t="s">
        <v>11</v>
      </c>
      <c r="W32" s="48" t="s">
        <v>11</v>
      </c>
    </row>
    <row r="33" spans="1:23" ht="24" customHeight="1" x14ac:dyDescent="0.4">
      <c r="A33" s="6">
        <v>22</v>
      </c>
      <c r="B33" s="15"/>
      <c r="C33" s="15"/>
      <c r="D33" s="17"/>
      <c r="E33" s="18"/>
      <c r="F33" s="19"/>
      <c r="G33" s="22"/>
      <c r="H33" s="35"/>
      <c r="I33" s="8" t="s">
        <v>11</v>
      </c>
      <c r="J33" s="8" t="s">
        <v>11</v>
      </c>
      <c r="K33" s="8" t="s">
        <v>11</v>
      </c>
      <c r="L33" s="87"/>
      <c r="M33" s="92" t="s">
        <v>24</v>
      </c>
      <c r="N33" s="88" t="s">
        <v>11</v>
      </c>
      <c r="O33" s="9" t="s">
        <v>11</v>
      </c>
      <c r="P33" s="79" t="s">
        <v>24</v>
      </c>
      <c r="Q33" s="81">
        <f t="shared" si="0"/>
        <v>0</v>
      </c>
      <c r="R33" s="26"/>
      <c r="S33" s="50" t="s">
        <v>11</v>
      </c>
      <c r="T33" s="7" t="s">
        <v>11</v>
      </c>
      <c r="U33" s="6" t="s">
        <v>11</v>
      </c>
      <c r="V33" s="7" t="s">
        <v>11</v>
      </c>
      <c r="W33" s="48" t="s">
        <v>11</v>
      </c>
    </row>
    <row r="34" spans="1:23" ht="24" customHeight="1" x14ac:dyDescent="0.4">
      <c r="A34" s="6">
        <v>23</v>
      </c>
      <c r="B34" s="15"/>
      <c r="C34" s="15"/>
      <c r="D34" s="17"/>
      <c r="E34" s="18"/>
      <c r="F34" s="19"/>
      <c r="G34" s="22"/>
      <c r="H34" s="35"/>
      <c r="I34" s="8" t="s">
        <v>11</v>
      </c>
      <c r="J34" s="8" t="s">
        <v>11</v>
      </c>
      <c r="K34" s="8" t="s">
        <v>11</v>
      </c>
      <c r="L34" s="87"/>
      <c r="M34" s="92" t="s">
        <v>24</v>
      </c>
      <c r="N34" s="88" t="s">
        <v>11</v>
      </c>
      <c r="O34" s="9" t="s">
        <v>11</v>
      </c>
      <c r="P34" s="79" t="s">
        <v>24</v>
      </c>
      <c r="Q34" s="81">
        <f t="shared" si="0"/>
        <v>0</v>
      </c>
      <c r="R34" s="26"/>
      <c r="S34" s="50" t="s">
        <v>11</v>
      </c>
      <c r="T34" s="7" t="s">
        <v>11</v>
      </c>
      <c r="U34" s="6" t="s">
        <v>11</v>
      </c>
      <c r="V34" s="7" t="s">
        <v>11</v>
      </c>
      <c r="W34" s="48" t="s">
        <v>11</v>
      </c>
    </row>
    <row r="35" spans="1:23" ht="24" customHeight="1" x14ac:dyDescent="0.4">
      <c r="A35" s="6">
        <v>24</v>
      </c>
      <c r="B35" s="15"/>
      <c r="C35" s="15"/>
      <c r="D35" s="17"/>
      <c r="E35" s="18"/>
      <c r="F35" s="19"/>
      <c r="G35" s="22"/>
      <c r="H35" s="35"/>
      <c r="I35" s="8" t="s">
        <v>11</v>
      </c>
      <c r="J35" s="8" t="s">
        <v>11</v>
      </c>
      <c r="K35" s="8" t="s">
        <v>11</v>
      </c>
      <c r="L35" s="87"/>
      <c r="M35" s="92" t="s">
        <v>24</v>
      </c>
      <c r="N35" s="88" t="s">
        <v>11</v>
      </c>
      <c r="O35" s="9" t="s">
        <v>11</v>
      </c>
      <c r="P35" s="79" t="s">
        <v>24</v>
      </c>
      <c r="Q35" s="81">
        <f t="shared" si="0"/>
        <v>0</v>
      </c>
      <c r="R35" s="26"/>
      <c r="S35" s="50" t="s">
        <v>11</v>
      </c>
      <c r="T35" s="7" t="s">
        <v>11</v>
      </c>
      <c r="U35" s="6" t="s">
        <v>11</v>
      </c>
      <c r="V35" s="7" t="s">
        <v>11</v>
      </c>
      <c r="W35" s="48" t="s">
        <v>11</v>
      </c>
    </row>
    <row r="36" spans="1:23" ht="24" customHeight="1" x14ac:dyDescent="0.4">
      <c r="A36" s="6">
        <v>25</v>
      </c>
      <c r="B36" s="15"/>
      <c r="C36" s="15"/>
      <c r="D36" s="17"/>
      <c r="E36" s="18"/>
      <c r="F36" s="19"/>
      <c r="G36" s="22"/>
      <c r="H36" s="35"/>
      <c r="I36" s="8" t="s">
        <v>11</v>
      </c>
      <c r="J36" s="8" t="s">
        <v>11</v>
      </c>
      <c r="K36" s="8" t="s">
        <v>11</v>
      </c>
      <c r="L36" s="87"/>
      <c r="M36" s="92" t="s">
        <v>24</v>
      </c>
      <c r="N36" s="88" t="s">
        <v>11</v>
      </c>
      <c r="O36" s="9" t="s">
        <v>11</v>
      </c>
      <c r="P36" s="79" t="s">
        <v>24</v>
      </c>
      <c r="Q36" s="81">
        <f t="shared" si="0"/>
        <v>0</v>
      </c>
      <c r="R36" s="26"/>
      <c r="S36" s="50" t="s">
        <v>11</v>
      </c>
      <c r="T36" s="7" t="s">
        <v>11</v>
      </c>
      <c r="U36" s="6" t="s">
        <v>11</v>
      </c>
      <c r="V36" s="7" t="s">
        <v>11</v>
      </c>
      <c r="W36" s="48" t="s">
        <v>11</v>
      </c>
    </row>
    <row r="37" spans="1:23" ht="24" customHeight="1" x14ac:dyDescent="0.4">
      <c r="A37" s="6">
        <v>26</v>
      </c>
      <c r="B37" s="15"/>
      <c r="C37" s="15"/>
      <c r="D37" s="17"/>
      <c r="E37" s="18"/>
      <c r="F37" s="19"/>
      <c r="G37" s="22"/>
      <c r="H37" s="35"/>
      <c r="I37" s="8" t="s">
        <v>11</v>
      </c>
      <c r="J37" s="8" t="s">
        <v>11</v>
      </c>
      <c r="K37" s="8" t="s">
        <v>11</v>
      </c>
      <c r="L37" s="87"/>
      <c r="M37" s="92" t="s">
        <v>24</v>
      </c>
      <c r="N37" s="88" t="s">
        <v>11</v>
      </c>
      <c r="O37" s="9" t="s">
        <v>11</v>
      </c>
      <c r="P37" s="79" t="s">
        <v>24</v>
      </c>
      <c r="Q37" s="81">
        <f t="shared" si="0"/>
        <v>0</v>
      </c>
      <c r="R37" s="26"/>
      <c r="S37" s="50" t="s">
        <v>11</v>
      </c>
      <c r="T37" s="7" t="s">
        <v>11</v>
      </c>
      <c r="U37" s="6" t="s">
        <v>11</v>
      </c>
      <c r="V37" s="7" t="s">
        <v>11</v>
      </c>
      <c r="W37" s="48" t="s">
        <v>11</v>
      </c>
    </row>
    <row r="38" spans="1:23" ht="24" customHeight="1" x14ac:dyDescent="0.4">
      <c r="A38" s="6">
        <v>27</v>
      </c>
      <c r="B38" s="15"/>
      <c r="C38" s="15"/>
      <c r="D38" s="17"/>
      <c r="E38" s="18"/>
      <c r="F38" s="19"/>
      <c r="G38" s="22"/>
      <c r="H38" s="35"/>
      <c r="I38" s="8" t="s">
        <v>11</v>
      </c>
      <c r="J38" s="8" t="s">
        <v>11</v>
      </c>
      <c r="K38" s="8" t="s">
        <v>11</v>
      </c>
      <c r="L38" s="87"/>
      <c r="M38" s="92" t="s">
        <v>24</v>
      </c>
      <c r="N38" s="88" t="s">
        <v>11</v>
      </c>
      <c r="O38" s="9" t="s">
        <v>11</v>
      </c>
      <c r="P38" s="79" t="s">
        <v>24</v>
      </c>
      <c r="Q38" s="81">
        <f t="shared" si="0"/>
        <v>0</v>
      </c>
      <c r="R38" s="26"/>
      <c r="S38" s="50" t="s">
        <v>11</v>
      </c>
      <c r="T38" s="7" t="s">
        <v>11</v>
      </c>
      <c r="U38" s="6" t="s">
        <v>11</v>
      </c>
      <c r="V38" s="7" t="s">
        <v>11</v>
      </c>
      <c r="W38" s="48" t="s">
        <v>11</v>
      </c>
    </row>
    <row r="39" spans="1:23" ht="24" customHeight="1" x14ac:dyDescent="0.4">
      <c r="A39" s="6">
        <v>28</v>
      </c>
      <c r="B39" s="15"/>
      <c r="C39" s="15"/>
      <c r="D39" s="17"/>
      <c r="E39" s="18"/>
      <c r="F39" s="19"/>
      <c r="G39" s="22"/>
      <c r="H39" s="35"/>
      <c r="I39" s="8" t="s">
        <v>11</v>
      </c>
      <c r="J39" s="8" t="s">
        <v>11</v>
      </c>
      <c r="K39" s="8" t="s">
        <v>11</v>
      </c>
      <c r="L39" s="87"/>
      <c r="M39" s="92" t="s">
        <v>24</v>
      </c>
      <c r="N39" s="88" t="s">
        <v>11</v>
      </c>
      <c r="O39" s="9" t="s">
        <v>11</v>
      </c>
      <c r="P39" s="79" t="s">
        <v>24</v>
      </c>
      <c r="Q39" s="81">
        <f t="shared" si="0"/>
        <v>0</v>
      </c>
      <c r="R39" s="26"/>
      <c r="S39" s="50" t="s">
        <v>11</v>
      </c>
      <c r="T39" s="7" t="s">
        <v>11</v>
      </c>
      <c r="U39" s="6" t="s">
        <v>11</v>
      </c>
      <c r="V39" s="7" t="s">
        <v>11</v>
      </c>
      <c r="W39" s="48" t="s">
        <v>11</v>
      </c>
    </row>
    <row r="40" spans="1:23" ht="24" customHeight="1" x14ac:dyDescent="0.4">
      <c r="A40" s="6">
        <v>29</v>
      </c>
      <c r="B40" s="15"/>
      <c r="C40" s="15"/>
      <c r="D40" s="17"/>
      <c r="E40" s="18"/>
      <c r="F40" s="19"/>
      <c r="G40" s="22"/>
      <c r="H40" s="35"/>
      <c r="I40" s="8" t="s">
        <v>11</v>
      </c>
      <c r="J40" s="8" t="s">
        <v>11</v>
      </c>
      <c r="K40" s="8" t="s">
        <v>11</v>
      </c>
      <c r="L40" s="87"/>
      <c r="M40" s="92" t="s">
        <v>24</v>
      </c>
      <c r="N40" s="88" t="s">
        <v>11</v>
      </c>
      <c r="O40" s="9" t="s">
        <v>11</v>
      </c>
      <c r="P40" s="79" t="s">
        <v>24</v>
      </c>
      <c r="Q40" s="81">
        <f t="shared" si="0"/>
        <v>0</v>
      </c>
      <c r="R40" s="26"/>
      <c r="S40" s="50" t="s">
        <v>11</v>
      </c>
      <c r="T40" s="7" t="s">
        <v>11</v>
      </c>
      <c r="U40" s="6" t="s">
        <v>11</v>
      </c>
      <c r="V40" s="7" t="s">
        <v>11</v>
      </c>
      <c r="W40" s="48" t="s">
        <v>11</v>
      </c>
    </row>
    <row r="41" spans="1:23" ht="24" customHeight="1" thickBot="1" x14ac:dyDescent="0.45">
      <c r="A41" s="6">
        <v>30</v>
      </c>
      <c r="B41" s="15"/>
      <c r="C41" s="15"/>
      <c r="D41" s="23"/>
      <c r="E41" s="24"/>
      <c r="F41" s="20"/>
      <c r="G41" s="27"/>
      <c r="H41" s="36"/>
      <c r="I41" s="8" t="s">
        <v>11</v>
      </c>
      <c r="J41" s="8" t="s">
        <v>11</v>
      </c>
      <c r="K41" s="8" t="s">
        <v>11</v>
      </c>
      <c r="L41" s="87"/>
      <c r="M41" s="93" t="s">
        <v>24</v>
      </c>
      <c r="N41" s="90" t="s">
        <v>11</v>
      </c>
      <c r="O41" s="70" t="s">
        <v>11</v>
      </c>
      <c r="P41" s="80" t="s">
        <v>24</v>
      </c>
      <c r="Q41" s="81">
        <f t="shared" si="0"/>
        <v>0</v>
      </c>
      <c r="R41" s="26"/>
      <c r="S41" s="56" t="s">
        <v>11</v>
      </c>
      <c r="T41" s="57" t="s">
        <v>11</v>
      </c>
      <c r="U41" s="58" t="s">
        <v>11</v>
      </c>
      <c r="V41" s="57" t="s">
        <v>11</v>
      </c>
      <c r="W41" s="59" t="s">
        <v>11</v>
      </c>
    </row>
    <row r="42" spans="1:23" ht="23.45" customHeight="1" thickBot="1" x14ac:dyDescent="0.45">
      <c r="A42" s="123" t="s">
        <v>1</v>
      </c>
      <c r="B42" s="124"/>
      <c r="C42" s="124"/>
      <c r="D42" s="124"/>
      <c r="E42" s="41" t="s">
        <v>56</v>
      </c>
      <c r="F42" s="33">
        <f>COUNTIF(F12:F41,"女性")</f>
        <v>9</v>
      </c>
      <c r="G42" s="32"/>
      <c r="H42" s="33">
        <f>COUNTA(H12:H41)</f>
        <v>8</v>
      </c>
      <c r="I42" s="28">
        <f>COUNTIF(I12:I41,"〇")</f>
        <v>16</v>
      </c>
      <c r="J42" s="28">
        <f>COUNTIF(J12:J41,"〇")</f>
        <v>8</v>
      </c>
      <c r="K42" s="64">
        <f t="shared" ref="K42:V42" si="1">COUNTIF(K12:K41,"〇")</f>
        <v>16</v>
      </c>
      <c r="L42" s="167">
        <f>COUNTA(L12:L41)</f>
        <v>5</v>
      </c>
      <c r="M42" s="94">
        <f>COUNTIF(M12:M41,"●")</f>
        <v>3</v>
      </c>
      <c r="N42" s="91">
        <f>COUNTIF(N12:N41,"〇")</f>
        <v>10</v>
      </c>
      <c r="O42" s="69">
        <f>COUNTIF(O12:O41,"〇")</f>
        <v>3</v>
      </c>
      <c r="P42" s="66"/>
      <c r="Q42" s="82">
        <f>SUM(Q12:Q41)</f>
        <v>90000</v>
      </c>
      <c r="S42" s="52">
        <f>COUNTIF(S12:S41,"〇")</f>
        <v>10</v>
      </c>
      <c r="T42" s="53">
        <f t="shared" si="1"/>
        <v>3</v>
      </c>
      <c r="U42" s="54">
        <f t="shared" si="1"/>
        <v>1</v>
      </c>
      <c r="V42" s="53">
        <f t="shared" si="1"/>
        <v>1</v>
      </c>
      <c r="W42" s="55">
        <f>COUNTIF(W12:W41,"〇")</f>
        <v>1</v>
      </c>
    </row>
    <row r="43" spans="1:23" ht="23.45" customHeight="1" thickBot="1" x14ac:dyDescent="0.45">
      <c r="A43" s="125"/>
      <c r="B43" s="126"/>
      <c r="C43" s="126"/>
      <c r="D43" s="127"/>
      <c r="E43" s="85" t="s">
        <v>57</v>
      </c>
      <c r="F43" s="33">
        <f>COUNTIF(F12:F41,"男性")</f>
        <v>7</v>
      </c>
      <c r="G43" s="61" t="s">
        <v>31</v>
      </c>
      <c r="H43" s="73">
        <f>COUNTIF(H$12:H$41,"吉野ヶ里公園駅11:20発")</f>
        <v>1</v>
      </c>
      <c r="I43" s="29"/>
      <c r="J43" s="30"/>
      <c r="K43" s="65">
        <f>K42*K11</f>
        <v>64000</v>
      </c>
      <c r="L43" s="168"/>
      <c r="M43" s="66"/>
      <c r="N43" s="67">
        <f>N42*N11</f>
        <v>20000</v>
      </c>
      <c r="O43" s="68">
        <f>O42*O11</f>
        <v>6000</v>
      </c>
      <c r="P43" s="45"/>
      <c r="Q43" s="72">
        <f>SUM(K43:O43)</f>
        <v>90000</v>
      </c>
      <c r="S43" s="45"/>
      <c r="T43" s="45"/>
      <c r="U43" s="45"/>
      <c r="V43" s="45"/>
      <c r="W43" s="45"/>
    </row>
    <row r="44" spans="1:23" ht="22.5" customHeight="1" thickTop="1" thickBot="1" x14ac:dyDescent="0.45">
      <c r="D44" s="95"/>
      <c r="E44" s="95"/>
      <c r="F44" s="96"/>
      <c r="G44" s="83" t="s">
        <v>32</v>
      </c>
      <c r="H44" s="73">
        <f>COUNTIF(H$12:H$41,"吉野ヶ里公園駅11:50発")</f>
        <v>1</v>
      </c>
      <c r="I44" s="1"/>
      <c r="J44" s="1"/>
      <c r="K44" s="1"/>
      <c r="L44" s="73">
        <f>COUNTIF(L$12:L$41,"道の駅かみみね19:15発")</f>
        <v>3</v>
      </c>
      <c r="M44" s="128" t="s">
        <v>36</v>
      </c>
      <c r="N44" s="129"/>
      <c r="O44" s="62"/>
      <c r="R44" s="1"/>
      <c r="S44" s="1"/>
    </row>
    <row r="45" spans="1:23" ht="22.5" customHeight="1" thickBot="1" x14ac:dyDescent="0.45">
      <c r="D45" s="97"/>
      <c r="E45" s="98"/>
      <c r="F45" s="99"/>
      <c r="G45" s="83" t="s">
        <v>33</v>
      </c>
      <c r="H45" s="73">
        <f>COUNTIF(H$12:H$41,"吉野ヶ里公園駅12:25発")</f>
        <v>2</v>
      </c>
      <c r="L45" s="74">
        <f>COUNTIF(L$12:L$41,"道の駅かみみね19:30発")</f>
        <v>2</v>
      </c>
      <c r="M45" s="112" t="s">
        <v>72</v>
      </c>
      <c r="N45" s="113"/>
      <c r="O45" s="63"/>
    </row>
    <row r="46" spans="1:23" ht="22.5" customHeight="1" thickBot="1" x14ac:dyDescent="0.45">
      <c r="D46" s="98"/>
      <c r="E46" s="98"/>
      <c r="F46" s="99"/>
      <c r="G46" s="84" t="s">
        <v>35</v>
      </c>
      <c r="H46" s="74">
        <f>COUNTIF(H$12:H$41,"新鳥栖駅11:30発")</f>
        <v>4</v>
      </c>
    </row>
    <row r="47" spans="1:23" ht="22.5" customHeight="1" x14ac:dyDescent="0.4"/>
  </sheetData>
  <mergeCells count="44">
    <mergeCell ref="D5:E5"/>
    <mergeCell ref="F5:H5"/>
    <mergeCell ref="I5:J5"/>
    <mergeCell ref="A7:L7"/>
    <mergeCell ref="A1:Q1"/>
    <mergeCell ref="D3:E3"/>
    <mergeCell ref="D4:E4"/>
    <mergeCell ref="F4:H4"/>
    <mergeCell ref="I4:J4"/>
    <mergeCell ref="O3:Q3"/>
    <mergeCell ref="O4:P4"/>
    <mergeCell ref="F3:N3"/>
    <mergeCell ref="K4:N4"/>
    <mergeCell ref="N9:O9"/>
    <mergeCell ref="O5:P5"/>
    <mergeCell ref="K5:N5"/>
    <mergeCell ref="V9:W9"/>
    <mergeCell ref="T10:T11"/>
    <mergeCell ref="W10:W11"/>
    <mergeCell ref="P9:P11"/>
    <mergeCell ref="S9:S11"/>
    <mergeCell ref="Q9:Q11"/>
    <mergeCell ref="S7:W7"/>
    <mergeCell ref="A42:D43"/>
    <mergeCell ref="M44:N44"/>
    <mergeCell ref="A9:A11"/>
    <mergeCell ref="B9:B11"/>
    <mergeCell ref="C9:C11"/>
    <mergeCell ref="D9:D11"/>
    <mergeCell ref="E9:E11"/>
    <mergeCell ref="G9:G11"/>
    <mergeCell ref="H9:H11"/>
    <mergeCell ref="I9:I11"/>
    <mergeCell ref="J9:J11"/>
    <mergeCell ref="K9:K10"/>
    <mergeCell ref="L9:L11"/>
    <mergeCell ref="M9:M11"/>
    <mergeCell ref="F9:F11"/>
    <mergeCell ref="L42:L43"/>
    <mergeCell ref="M45:N45"/>
    <mergeCell ref="R10:R11"/>
    <mergeCell ref="U14:U15"/>
    <mergeCell ref="W20:W22"/>
    <mergeCell ref="V26:V27"/>
  </mergeCells>
  <phoneticPr fontId="1"/>
  <dataValidations count="10">
    <dataValidation type="list" allowBlank="1" showInputMessage="1" showErrorMessage="1" sqref="F12:F41" xr:uid="{BCE6FCCA-BEE3-4C03-82B6-A2A693A8D040}">
      <formula1>"女性,男性"</formula1>
    </dataValidation>
    <dataValidation type="list" allowBlank="1" showInputMessage="1" showErrorMessage="1" sqref="W12:W20 U12:U14 U16:U41 W23:W41 V28:V41 V12:V26 N12:O41 S12:T41 I12:K41" xr:uid="{6ABCAC30-03E0-4964-AE39-F89A9C681DC3}">
      <formula1>"〇,ー"</formula1>
    </dataValidation>
    <dataValidation type="list" errorStyle="information" allowBlank="1" showInputMessage="1" showErrorMessage="1" sqref="C12:C41" xr:uid="{D2D76BC5-9C85-4338-A65B-867A441D80A0}">
      <formula1>"　,道守,事務所,整備局,自治体,一般,その他"</formula1>
    </dataValidation>
    <dataValidation type="list" errorStyle="information" allowBlank="1" showInputMessage="1" showErrorMessage="1" sqref="G12:G41" xr:uid="{97542278-A205-46BD-8908-95D82E277A20}">
      <formula1>"ＪＲ,路線バス,自家用車,乗り合わせ,バス(中型以上)"</formula1>
    </dataValidation>
    <dataValidation type="list" allowBlank="1" showInputMessage="1" showErrorMessage="1" sqref="I12:J41" xr:uid="{B1D7876B-FA7D-4FB0-B429-A8AF86F6EE62}">
      <formula1>"吉野ヶ里公園駅、鳥栖駅、新鳥栖駅，"</formula1>
    </dataValidation>
    <dataValidation type="list" allowBlank="1" showInputMessage="1" showErrorMessage="1" sqref="P12:P41" xr:uid="{95149A1B-ACF9-4313-AE94-3F5FF85668D2}">
      <formula1>"(A)吉野ヶ里公園,(B)ありあけ海道,―"</formula1>
    </dataValidation>
    <dataValidation type="list" allowBlank="1" showInputMessage="1" showErrorMessage="1" sqref="B12:B41" xr:uid="{109E8D75-CF9F-4FCB-8CEB-7F77FF513D91}">
      <formula1>"　,道守九州会議,道守ふくおか会議,道守佐賀会議,道守長崎会議,道守くまもと会議,道守大分会議,道守みやざき会議,道守かごしま会議,その他"</formula1>
    </dataValidation>
    <dataValidation type="list" errorStyle="information" allowBlank="1" showInputMessage="1" showErrorMessage="1" sqref="H12:H41" xr:uid="{D0967429-BD54-4E83-BCCF-28566F089C93}">
      <formula1>"吉野ヶ里公園駅11:20発,吉野ヶ里公園駅11:50発,吉野ヶ里公園駅12:25発,新鳥栖駅11:30発"</formula1>
    </dataValidation>
    <dataValidation type="list" allowBlank="1" showInputMessage="1" showErrorMessage="1" sqref="L12:L41" xr:uid="{B8A5C9C8-1D47-4BC2-B632-E81535578C87}">
      <formula1>"道の駅かみみね19:15発,道の駅かみみね19:30発"</formula1>
    </dataValidation>
    <dataValidation type="list" allowBlank="1" showInputMessage="1" showErrorMessage="1" sqref="M12:M41" xr:uid="{091B0FC9-D21F-47AE-8345-9CA7B91B9137}">
      <formula1>"●,―"</formula1>
    </dataValidation>
  </dataValidations>
  <pageMargins left="0.3" right="0.15" top="0.38" bottom="0.25" header="0.2" footer="0.18"/>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B513-6311-454C-917D-DA1EDDD8802E}">
  <sheetPr>
    <pageSetUpPr fitToPage="1"/>
  </sheetPr>
  <dimension ref="A1:Y47"/>
  <sheetViews>
    <sheetView tabSelected="1" zoomScale="112" zoomScaleNormal="112" workbookViewId="0">
      <selection activeCell="H17" sqref="H17"/>
    </sheetView>
  </sheetViews>
  <sheetFormatPr defaultRowHeight="18.75" x14ac:dyDescent="0.4"/>
  <cols>
    <col min="1" max="1" width="3.5" bestFit="1" customWidth="1"/>
    <col min="2" max="2" width="16.125" customWidth="1"/>
    <col min="3" max="3" width="7.75" customWidth="1"/>
    <col min="4" max="5" width="13.625" customWidth="1"/>
    <col min="6" max="6" width="5.25" bestFit="1" customWidth="1"/>
    <col min="7" max="7" width="18.375" customWidth="1"/>
    <col min="8" max="8" width="19.375" customWidth="1"/>
    <col min="9" max="9" width="9.125" customWidth="1"/>
    <col min="10" max="10" width="12.875" customWidth="1"/>
    <col min="11" max="11" width="11" customWidth="1"/>
    <col min="12" max="12" width="16.125" customWidth="1"/>
    <col min="13" max="13" width="9.375" customWidth="1"/>
    <col min="14" max="15" width="11.375" customWidth="1"/>
    <col min="16" max="16" width="15.5" customWidth="1"/>
    <col min="17" max="17" width="10" customWidth="1"/>
    <col min="18" max="18" width="32.625" customWidth="1"/>
    <col min="19" max="23" width="15.125" customWidth="1"/>
  </cols>
  <sheetData>
    <row r="1" spans="1:25" ht="33" x14ac:dyDescent="0.4">
      <c r="A1" s="201" t="s">
        <v>22</v>
      </c>
      <c r="B1" s="201"/>
      <c r="C1" s="201"/>
      <c r="D1" s="201"/>
      <c r="E1" s="201"/>
      <c r="F1" s="201"/>
      <c r="G1" s="201"/>
      <c r="H1" s="201"/>
      <c r="I1" s="201"/>
      <c r="J1" s="201"/>
      <c r="K1" s="201"/>
      <c r="L1" s="201"/>
      <c r="M1" s="201"/>
      <c r="N1" s="201"/>
      <c r="O1" s="201"/>
      <c r="P1" s="201"/>
      <c r="Q1" s="201"/>
      <c r="R1" s="42"/>
      <c r="S1" s="42"/>
      <c r="T1" s="31"/>
    </row>
    <row r="2" spans="1:25" ht="12" customHeight="1" thickBot="1" x14ac:dyDescent="0.45">
      <c r="A2" s="3"/>
      <c r="B2" s="3"/>
      <c r="C2" s="3"/>
      <c r="D2" s="3"/>
      <c r="E2" s="3"/>
      <c r="F2" s="3"/>
      <c r="G2" s="3"/>
      <c r="H2" s="3"/>
      <c r="I2" s="3"/>
      <c r="J2" s="3"/>
      <c r="K2" s="3"/>
      <c r="L2" s="3"/>
      <c r="M2" s="3"/>
      <c r="N2" s="3"/>
      <c r="O2" s="3"/>
      <c r="P2" s="3"/>
      <c r="Q2" s="3"/>
      <c r="R2" s="3"/>
      <c r="S2" s="3"/>
      <c r="T2" s="3"/>
    </row>
    <row r="3" spans="1:25" ht="19.5" x14ac:dyDescent="0.4">
      <c r="A3" s="5"/>
      <c r="B3" s="5"/>
      <c r="C3" s="5"/>
      <c r="D3" s="202" t="s">
        <v>7</v>
      </c>
      <c r="E3" s="203"/>
      <c r="F3" s="213"/>
      <c r="G3" s="214"/>
      <c r="H3" s="214"/>
      <c r="I3" s="214"/>
      <c r="J3" s="214"/>
      <c r="K3" s="214"/>
      <c r="L3" s="214"/>
      <c r="M3" s="214"/>
      <c r="N3" s="215"/>
      <c r="O3" s="208" t="s">
        <v>67</v>
      </c>
      <c r="P3" s="209"/>
      <c r="Q3" s="210"/>
    </row>
    <row r="4" spans="1:25" ht="24" x14ac:dyDescent="0.4">
      <c r="A4" s="4"/>
      <c r="B4" s="4"/>
      <c r="C4" s="4"/>
      <c r="D4" s="204" t="s">
        <v>8</v>
      </c>
      <c r="E4" s="205"/>
      <c r="F4" s="206"/>
      <c r="G4" s="207"/>
      <c r="H4" s="205"/>
      <c r="I4" s="206" t="s">
        <v>10</v>
      </c>
      <c r="J4" s="205"/>
      <c r="K4" s="206"/>
      <c r="L4" s="207"/>
      <c r="M4" s="207"/>
      <c r="N4" s="216"/>
      <c r="O4" s="211" t="s">
        <v>68</v>
      </c>
      <c r="P4" s="212"/>
      <c r="Q4" s="104"/>
    </row>
    <row r="5" spans="1:25" ht="24.75" thickBot="1" x14ac:dyDescent="0.45">
      <c r="A5" s="4"/>
      <c r="B5" s="4"/>
      <c r="C5" s="4"/>
      <c r="D5" s="194" t="s">
        <v>13</v>
      </c>
      <c r="E5" s="195"/>
      <c r="F5" s="196"/>
      <c r="G5" s="197"/>
      <c r="H5" s="195"/>
      <c r="I5" s="196" t="s">
        <v>9</v>
      </c>
      <c r="J5" s="195"/>
      <c r="K5" s="173"/>
      <c r="L5" s="174"/>
      <c r="M5" s="174"/>
      <c r="N5" s="175"/>
      <c r="O5" s="171" t="s">
        <v>69</v>
      </c>
      <c r="P5" s="172"/>
      <c r="Q5" s="105"/>
    </row>
    <row r="6" spans="1:25" ht="9.75" customHeight="1" thickBot="1" x14ac:dyDescent="0.45">
      <c r="A6" s="4"/>
      <c r="B6" s="4"/>
      <c r="C6" s="4"/>
      <c r="D6" s="5"/>
      <c r="E6" s="5"/>
      <c r="F6" s="5"/>
      <c r="G6" s="5"/>
      <c r="H6" s="5"/>
      <c r="I6" s="5"/>
      <c r="J6" s="5"/>
      <c r="K6" s="5"/>
      <c r="L6" s="5"/>
      <c r="M6" s="5"/>
      <c r="N6" s="5"/>
      <c r="O6" s="5"/>
      <c r="P6" s="5"/>
      <c r="Q6" s="5"/>
      <c r="R6" s="4"/>
      <c r="S6" s="5"/>
      <c r="T6" s="4"/>
    </row>
    <row r="7" spans="1:25" ht="123.75" customHeight="1" thickBot="1" x14ac:dyDescent="0.45">
      <c r="A7" s="198" t="s">
        <v>83</v>
      </c>
      <c r="B7" s="199"/>
      <c r="C7" s="199"/>
      <c r="D7" s="199"/>
      <c r="E7" s="199"/>
      <c r="F7" s="199"/>
      <c r="G7" s="199"/>
      <c r="H7" s="199"/>
      <c r="I7" s="199"/>
      <c r="J7" s="199"/>
      <c r="K7" s="199"/>
      <c r="L7" s="200"/>
      <c r="M7" s="86"/>
      <c r="N7" s="77"/>
      <c r="O7" s="77"/>
      <c r="P7" s="77"/>
      <c r="Q7" s="77"/>
      <c r="R7" s="77"/>
      <c r="S7" s="191" t="s">
        <v>75</v>
      </c>
      <c r="T7" s="192"/>
      <c r="U7" s="192"/>
      <c r="V7" s="192"/>
      <c r="W7" s="193"/>
      <c r="X7" s="60"/>
      <c r="Y7" s="5"/>
    </row>
    <row r="8" spans="1:25" ht="10.5" customHeight="1" thickBot="1" x14ac:dyDescent="0.45">
      <c r="A8" s="75"/>
      <c r="B8" s="76"/>
      <c r="C8" s="76"/>
      <c r="D8" s="76"/>
      <c r="E8" s="76"/>
      <c r="F8" s="76"/>
      <c r="G8" s="76"/>
      <c r="H8" s="76"/>
      <c r="I8" s="76"/>
      <c r="J8" s="76"/>
      <c r="K8" s="76"/>
      <c r="L8" s="76"/>
      <c r="M8" s="76"/>
      <c r="N8" s="76"/>
      <c r="O8" s="76"/>
      <c r="P8" s="76"/>
      <c r="Q8" s="60"/>
      <c r="R8" s="60"/>
      <c r="S8" s="60"/>
      <c r="T8" s="60"/>
      <c r="U8" s="60"/>
      <c r="V8" s="60"/>
      <c r="W8" s="5"/>
    </row>
    <row r="9" spans="1:25" ht="76.5" customHeight="1" thickTop="1" thickBot="1" x14ac:dyDescent="0.45">
      <c r="A9" s="130" t="s">
        <v>16</v>
      </c>
      <c r="B9" s="133" t="s">
        <v>25</v>
      </c>
      <c r="C9" s="136" t="s">
        <v>15</v>
      </c>
      <c r="D9" s="139" t="s">
        <v>2</v>
      </c>
      <c r="E9" s="142" t="s">
        <v>5</v>
      </c>
      <c r="F9" s="164" t="s">
        <v>6</v>
      </c>
      <c r="G9" s="145" t="s">
        <v>39</v>
      </c>
      <c r="H9" s="148" t="s">
        <v>76</v>
      </c>
      <c r="I9" s="151" t="s">
        <v>26</v>
      </c>
      <c r="J9" s="154" t="s">
        <v>77</v>
      </c>
      <c r="K9" s="151" t="s">
        <v>27</v>
      </c>
      <c r="L9" s="158" t="s">
        <v>78</v>
      </c>
      <c r="M9" s="161" t="s">
        <v>79</v>
      </c>
      <c r="N9" s="169" t="s">
        <v>82</v>
      </c>
      <c r="O9" s="170"/>
      <c r="P9" s="182" t="s">
        <v>80</v>
      </c>
      <c r="Q9" s="188" t="s">
        <v>0</v>
      </c>
      <c r="S9" s="185" t="s">
        <v>81</v>
      </c>
      <c r="T9" s="51" t="s">
        <v>23</v>
      </c>
      <c r="U9" s="46" t="s">
        <v>38</v>
      </c>
      <c r="V9" s="176" t="s">
        <v>37</v>
      </c>
      <c r="W9" s="177"/>
    </row>
    <row r="10" spans="1:25" ht="21.95" customHeight="1" x14ac:dyDescent="0.4">
      <c r="A10" s="131"/>
      <c r="B10" s="134"/>
      <c r="C10" s="137"/>
      <c r="D10" s="140"/>
      <c r="E10" s="143"/>
      <c r="F10" s="165"/>
      <c r="G10" s="146"/>
      <c r="H10" s="149"/>
      <c r="I10" s="152"/>
      <c r="J10" s="155"/>
      <c r="K10" s="157"/>
      <c r="L10" s="159"/>
      <c r="M10" s="162"/>
      <c r="N10" s="88" t="s">
        <v>3</v>
      </c>
      <c r="O10" s="71" t="s">
        <v>4</v>
      </c>
      <c r="P10" s="183"/>
      <c r="Q10" s="189"/>
      <c r="R10" s="114" t="s">
        <v>21</v>
      </c>
      <c r="S10" s="186"/>
      <c r="T10" s="178">
        <v>6500</v>
      </c>
      <c r="U10" s="39">
        <v>10500</v>
      </c>
      <c r="V10" s="40">
        <v>10500</v>
      </c>
      <c r="W10" s="180">
        <v>17000</v>
      </c>
    </row>
    <row r="11" spans="1:25" s="2" customFormat="1" ht="21.95" customHeight="1" thickBot="1" x14ac:dyDescent="0.45">
      <c r="A11" s="132"/>
      <c r="B11" s="135"/>
      <c r="C11" s="138"/>
      <c r="D11" s="141"/>
      <c r="E11" s="144"/>
      <c r="F11" s="166"/>
      <c r="G11" s="147"/>
      <c r="H11" s="150"/>
      <c r="I11" s="153"/>
      <c r="J11" s="156"/>
      <c r="K11" s="106">
        <v>4000</v>
      </c>
      <c r="L11" s="160"/>
      <c r="M11" s="163"/>
      <c r="N11" s="107">
        <v>2000</v>
      </c>
      <c r="O11" s="108">
        <v>2000</v>
      </c>
      <c r="P11" s="184"/>
      <c r="Q11" s="190"/>
      <c r="R11" s="115"/>
      <c r="S11" s="187"/>
      <c r="T11" s="179"/>
      <c r="U11" s="37">
        <v>14000</v>
      </c>
      <c r="V11" s="38">
        <v>14000</v>
      </c>
      <c r="W11" s="181"/>
      <c r="Y11"/>
    </row>
    <row r="12" spans="1:25" ht="24" customHeight="1" x14ac:dyDescent="0.4">
      <c r="A12" s="10">
        <v>1</v>
      </c>
      <c r="B12" s="15"/>
      <c r="C12" s="15"/>
      <c r="D12" s="11"/>
      <c r="E12" s="12"/>
      <c r="F12" s="13"/>
      <c r="G12" s="21"/>
      <c r="H12" s="34"/>
      <c r="I12" s="88" t="s">
        <v>11</v>
      </c>
      <c r="J12" s="88" t="s">
        <v>11</v>
      </c>
      <c r="K12" s="8" t="s">
        <v>11</v>
      </c>
      <c r="L12" s="87"/>
      <c r="M12" s="92" t="s">
        <v>24</v>
      </c>
      <c r="N12" s="88" t="s">
        <v>11</v>
      </c>
      <c r="O12" s="9" t="s">
        <v>11</v>
      </c>
      <c r="P12" s="79" t="s">
        <v>24</v>
      </c>
      <c r="Q12" s="81">
        <f t="shared" ref="Q12:Q41" si="0">COUNTIF(O12,"〇")*O$11+COUNTIF(N12,"〇")*N$11+COUNTIF(K12,"〇")*K$11</f>
        <v>0</v>
      </c>
      <c r="R12" s="25"/>
      <c r="S12" s="50" t="s">
        <v>11</v>
      </c>
      <c r="T12" s="7" t="s">
        <v>11</v>
      </c>
      <c r="U12" s="6" t="s">
        <v>11</v>
      </c>
      <c r="V12" s="7" t="s">
        <v>11</v>
      </c>
      <c r="W12" s="48" t="s">
        <v>11</v>
      </c>
    </row>
    <row r="13" spans="1:25" ht="24" customHeight="1" x14ac:dyDescent="0.4">
      <c r="A13" s="6">
        <v>2</v>
      </c>
      <c r="B13" s="15"/>
      <c r="C13" s="15"/>
      <c r="D13" s="17"/>
      <c r="E13" s="18"/>
      <c r="F13" s="19"/>
      <c r="G13" s="22"/>
      <c r="H13" s="35"/>
      <c r="I13" s="88" t="s">
        <v>11</v>
      </c>
      <c r="J13" s="88" t="s">
        <v>11</v>
      </c>
      <c r="K13" s="8" t="s">
        <v>11</v>
      </c>
      <c r="L13" s="87"/>
      <c r="M13" s="92" t="s">
        <v>24</v>
      </c>
      <c r="N13" s="88" t="s">
        <v>11</v>
      </c>
      <c r="O13" s="9" t="s">
        <v>11</v>
      </c>
      <c r="P13" s="79" t="s">
        <v>24</v>
      </c>
      <c r="Q13" s="81">
        <f t="shared" si="0"/>
        <v>0</v>
      </c>
      <c r="R13" s="26"/>
      <c r="S13" s="50" t="s">
        <v>11</v>
      </c>
      <c r="T13" s="7" t="s">
        <v>11</v>
      </c>
      <c r="U13" s="6" t="s">
        <v>11</v>
      </c>
      <c r="V13" s="7" t="s">
        <v>11</v>
      </c>
      <c r="W13" s="48" t="s">
        <v>11</v>
      </c>
    </row>
    <row r="14" spans="1:25" ht="24" customHeight="1" x14ac:dyDescent="0.4">
      <c r="A14" s="6">
        <v>3</v>
      </c>
      <c r="B14" s="15"/>
      <c r="C14" s="15"/>
      <c r="D14" s="17"/>
      <c r="E14" s="18"/>
      <c r="F14" s="19"/>
      <c r="G14" s="22"/>
      <c r="H14" s="35"/>
      <c r="I14" s="88" t="s">
        <v>11</v>
      </c>
      <c r="J14" s="88" t="s">
        <v>11</v>
      </c>
      <c r="K14" s="8" t="s">
        <v>11</v>
      </c>
      <c r="L14" s="87"/>
      <c r="M14" s="92" t="s">
        <v>24</v>
      </c>
      <c r="N14" s="88" t="s">
        <v>11</v>
      </c>
      <c r="O14" s="9" t="s">
        <v>11</v>
      </c>
      <c r="P14" s="79" t="s">
        <v>24</v>
      </c>
      <c r="Q14" s="81">
        <f t="shared" si="0"/>
        <v>0</v>
      </c>
      <c r="R14" s="26"/>
      <c r="S14" s="50" t="s">
        <v>11</v>
      </c>
      <c r="T14" s="7" t="s">
        <v>11</v>
      </c>
      <c r="U14" s="6" t="s">
        <v>11</v>
      </c>
      <c r="V14" s="7" t="s">
        <v>11</v>
      </c>
      <c r="W14" s="48" t="s">
        <v>11</v>
      </c>
    </row>
    <row r="15" spans="1:25" ht="24" customHeight="1" x14ac:dyDescent="0.4">
      <c r="A15" s="6">
        <v>4</v>
      </c>
      <c r="B15" s="15"/>
      <c r="C15" s="15"/>
      <c r="D15" s="17"/>
      <c r="E15" s="18"/>
      <c r="F15" s="19"/>
      <c r="G15" s="22"/>
      <c r="H15" s="35"/>
      <c r="I15" s="88" t="s">
        <v>11</v>
      </c>
      <c r="J15" s="88" t="s">
        <v>11</v>
      </c>
      <c r="K15" s="8" t="s">
        <v>11</v>
      </c>
      <c r="L15" s="87"/>
      <c r="M15" s="92" t="s">
        <v>24</v>
      </c>
      <c r="N15" s="88" t="s">
        <v>11</v>
      </c>
      <c r="O15" s="9" t="s">
        <v>11</v>
      </c>
      <c r="P15" s="79" t="s">
        <v>24</v>
      </c>
      <c r="Q15" s="81">
        <f t="shared" si="0"/>
        <v>0</v>
      </c>
      <c r="R15" s="26"/>
      <c r="S15" s="50" t="s">
        <v>11</v>
      </c>
      <c r="T15" s="7" t="s">
        <v>11</v>
      </c>
      <c r="U15" s="6" t="s">
        <v>11</v>
      </c>
      <c r="V15" s="7" t="s">
        <v>11</v>
      </c>
      <c r="W15" s="48" t="s">
        <v>11</v>
      </c>
    </row>
    <row r="16" spans="1:25" ht="24" customHeight="1" x14ac:dyDescent="0.4">
      <c r="A16" s="6">
        <v>5</v>
      </c>
      <c r="B16" s="15"/>
      <c r="C16" s="15"/>
      <c r="D16" s="17"/>
      <c r="E16" s="18"/>
      <c r="F16" s="19"/>
      <c r="G16" s="22"/>
      <c r="H16" s="35"/>
      <c r="I16" s="88" t="s">
        <v>11</v>
      </c>
      <c r="J16" s="88" t="s">
        <v>11</v>
      </c>
      <c r="K16" s="8" t="s">
        <v>11</v>
      </c>
      <c r="L16" s="87"/>
      <c r="M16" s="92" t="s">
        <v>24</v>
      </c>
      <c r="N16" s="88" t="s">
        <v>11</v>
      </c>
      <c r="O16" s="9" t="s">
        <v>11</v>
      </c>
      <c r="P16" s="79" t="s">
        <v>24</v>
      </c>
      <c r="Q16" s="81">
        <f t="shared" si="0"/>
        <v>0</v>
      </c>
      <c r="R16" s="26"/>
      <c r="S16" s="50" t="s">
        <v>11</v>
      </c>
      <c r="T16" s="7" t="s">
        <v>11</v>
      </c>
      <c r="U16" s="6" t="s">
        <v>11</v>
      </c>
      <c r="V16" s="7" t="s">
        <v>11</v>
      </c>
      <c r="W16" s="48" t="s">
        <v>11</v>
      </c>
    </row>
    <row r="17" spans="1:23" ht="24" customHeight="1" x14ac:dyDescent="0.4">
      <c r="A17" s="6">
        <v>6</v>
      </c>
      <c r="B17" s="15"/>
      <c r="C17" s="15"/>
      <c r="D17" s="17"/>
      <c r="E17" s="18"/>
      <c r="F17" s="19"/>
      <c r="G17" s="22"/>
      <c r="H17" s="35"/>
      <c r="I17" s="88" t="s">
        <v>11</v>
      </c>
      <c r="J17" s="88" t="s">
        <v>11</v>
      </c>
      <c r="K17" s="8" t="s">
        <v>11</v>
      </c>
      <c r="L17" s="87"/>
      <c r="M17" s="92" t="s">
        <v>24</v>
      </c>
      <c r="N17" s="88" t="s">
        <v>11</v>
      </c>
      <c r="O17" s="9" t="s">
        <v>11</v>
      </c>
      <c r="P17" s="79" t="s">
        <v>24</v>
      </c>
      <c r="Q17" s="81">
        <f t="shared" si="0"/>
        <v>0</v>
      </c>
      <c r="R17" s="26"/>
      <c r="S17" s="50" t="s">
        <v>11</v>
      </c>
      <c r="T17" s="7" t="s">
        <v>11</v>
      </c>
      <c r="U17" s="6" t="s">
        <v>11</v>
      </c>
      <c r="V17" s="7" t="s">
        <v>11</v>
      </c>
      <c r="W17" s="48" t="s">
        <v>11</v>
      </c>
    </row>
    <row r="18" spans="1:23" ht="24" customHeight="1" x14ac:dyDescent="0.4">
      <c r="A18" s="6">
        <v>7</v>
      </c>
      <c r="B18" s="15"/>
      <c r="C18" s="15"/>
      <c r="D18" s="17"/>
      <c r="E18" s="18"/>
      <c r="F18" s="19"/>
      <c r="G18" s="22"/>
      <c r="H18" s="35"/>
      <c r="I18" s="88" t="s">
        <v>11</v>
      </c>
      <c r="J18" s="88" t="s">
        <v>11</v>
      </c>
      <c r="K18" s="8" t="s">
        <v>11</v>
      </c>
      <c r="L18" s="87"/>
      <c r="M18" s="92" t="s">
        <v>24</v>
      </c>
      <c r="N18" s="88" t="s">
        <v>11</v>
      </c>
      <c r="O18" s="9" t="s">
        <v>11</v>
      </c>
      <c r="P18" s="79" t="s">
        <v>24</v>
      </c>
      <c r="Q18" s="81">
        <f t="shared" si="0"/>
        <v>0</v>
      </c>
      <c r="R18" s="26"/>
      <c r="S18" s="50" t="s">
        <v>11</v>
      </c>
      <c r="T18" s="7" t="s">
        <v>11</v>
      </c>
      <c r="U18" s="6" t="s">
        <v>11</v>
      </c>
      <c r="V18" s="7" t="s">
        <v>11</v>
      </c>
      <c r="W18" s="48" t="s">
        <v>11</v>
      </c>
    </row>
    <row r="19" spans="1:23" ht="24" customHeight="1" x14ac:dyDescent="0.4">
      <c r="A19" s="6">
        <v>8</v>
      </c>
      <c r="B19" s="15"/>
      <c r="C19" s="15"/>
      <c r="D19" s="17"/>
      <c r="E19" s="18"/>
      <c r="F19" s="19"/>
      <c r="G19" s="22"/>
      <c r="H19" s="35"/>
      <c r="I19" s="88" t="s">
        <v>11</v>
      </c>
      <c r="J19" s="88" t="s">
        <v>11</v>
      </c>
      <c r="K19" s="8" t="s">
        <v>11</v>
      </c>
      <c r="L19" s="87"/>
      <c r="M19" s="92" t="s">
        <v>24</v>
      </c>
      <c r="N19" s="88" t="s">
        <v>11</v>
      </c>
      <c r="O19" s="9" t="s">
        <v>11</v>
      </c>
      <c r="P19" s="79" t="s">
        <v>24</v>
      </c>
      <c r="Q19" s="81">
        <f t="shared" si="0"/>
        <v>0</v>
      </c>
      <c r="R19" s="26"/>
      <c r="S19" s="50" t="s">
        <v>11</v>
      </c>
      <c r="T19" s="7" t="s">
        <v>11</v>
      </c>
      <c r="U19" s="6" t="s">
        <v>11</v>
      </c>
      <c r="V19" s="7" t="s">
        <v>11</v>
      </c>
      <c r="W19" s="48" t="s">
        <v>11</v>
      </c>
    </row>
    <row r="20" spans="1:23" ht="24" customHeight="1" x14ac:dyDescent="0.4">
      <c r="A20" s="6">
        <v>9</v>
      </c>
      <c r="B20" s="15"/>
      <c r="C20" s="15"/>
      <c r="D20" s="17"/>
      <c r="E20" s="18"/>
      <c r="F20" s="19"/>
      <c r="G20" s="22"/>
      <c r="H20" s="35"/>
      <c r="I20" s="88" t="s">
        <v>11</v>
      </c>
      <c r="J20" s="88" t="s">
        <v>11</v>
      </c>
      <c r="K20" s="8" t="s">
        <v>11</v>
      </c>
      <c r="L20" s="87"/>
      <c r="M20" s="92" t="s">
        <v>24</v>
      </c>
      <c r="N20" s="88" t="s">
        <v>11</v>
      </c>
      <c r="O20" s="9" t="s">
        <v>11</v>
      </c>
      <c r="P20" s="79" t="s">
        <v>24</v>
      </c>
      <c r="Q20" s="81">
        <f t="shared" si="0"/>
        <v>0</v>
      </c>
      <c r="R20" s="26"/>
      <c r="S20" s="50" t="s">
        <v>11</v>
      </c>
      <c r="T20" s="7" t="s">
        <v>11</v>
      </c>
      <c r="U20" s="6" t="s">
        <v>11</v>
      </c>
      <c r="V20" s="7" t="s">
        <v>11</v>
      </c>
      <c r="W20" s="48" t="s">
        <v>11</v>
      </c>
    </row>
    <row r="21" spans="1:23" ht="24" customHeight="1" x14ac:dyDescent="0.4">
      <c r="A21" s="6">
        <v>10</v>
      </c>
      <c r="B21" s="15"/>
      <c r="C21" s="15"/>
      <c r="D21" s="17"/>
      <c r="E21" s="18"/>
      <c r="F21" s="19"/>
      <c r="G21" s="22"/>
      <c r="H21" s="35"/>
      <c r="I21" s="88" t="s">
        <v>11</v>
      </c>
      <c r="J21" s="88" t="s">
        <v>11</v>
      </c>
      <c r="K21" s="8" t="s">
        <v>11</v>
      </c>
      <c r="L21" s="87"/>
      <c r="M21" s="92" t="s">
        <v>24</v>
      </c>
      <c r="N21" s="88" t="s">
        <v>11</v>
      </c>
      <c r="O21" s="9" t="s">
        <v>11</v>
      </c>
      <c r="P21" s="79" t="s">
        <v>24</v>
      </c>
      <c r="Q21" s="81">
        <f t="shared" si="0"/>
        <v>0</v>
      </c>
      <c r="R21" s="26"/>
      <c r="S21" s="50" t="s">
        <v>11</v>
      </c>
      <c r="T21" s="7" t="s">
        <v>11</v>
      </c>
      <c r="U21" s="6" t="s">
        <v>11</v>
      </c>
      <c r="V21" s="7" t="s">
        <v>11</v>
      </c>
      <c r="W21" s="48" t="s">
        <v>11</v>
      </c>
    </row>
    <row r="22" spans="1:23" ht="24" customHeight="1" x14ac:dyDescent="0.4">
      <c r="A22" s="6">
        <v>11</v>
      </c>
      <c r="B22" s="15"/>
      <c r="C22" s="15"/>
      <c r="D22" s="17"/>
      <c r="E22" s="18"/>
      <c r="F22" s="19"/>
      <c r="G22" s="22"/>
      <c r="H22" s="35"/>
      <c r="I22" s="88" t="s">
        <v>11</v>
      </c>
      <c r="J22" s="88" t="s">
        <v>11</v>
      </c>
      <c r="K22" s="8" t="s">
        <v>11</v>
      </c>
      <c r="L22" s="87"/>
      <c r="M22" s="92" t="s">
        <v>24</v>
      </c>
      <c r="N22" s="88" t="s">
        <v>11</v>
      </c>
      <c r="O22" s="9" t="s">
        <v>11</v>
      </c>
      <c r="P22" s="79" t="s">
        <v>24</v>
      </c>
      <c r="Q22" s="81">
        <f t="shared" si="0"/>
        <v>0</v>
      </c>
      <c r="R22" s="26"/>
      <c r="S22" s="50" t="s">
        <v>11</v>
      </c>
      <c r="T22" s="7" t="s">
        <v>11</v>
      </c>
      <c r="U22" s="6" t="s">
        <v>11</v>
      </c>
      <c r="V22" s="7" t="s">
        <v>11</v>
      </c>
      <c r="W22" s="48" t="s">
        <v>11</v>
      </c>
    </row>
    <row r="23" spans="1:23" ht="24" customHeight="1" x14ac:dyDescent="0.4">
      <c r="A23" s="6">
        <v>12</v>
      </c>
      <c r="B23" s="15"/>
      <c r="C23" s="15"/>
      <c r="D23" s="17"/>
      <c r="E23" s="18"/>
      <c r="F23" s="19"/>
      <c r="G23" s="22"/>
      <c r="H23" s="35"/>
      <c r="I23" s="88" t="s">
        <v>11</v>
      </c>
      <c r="J23" s="88" t="s">
        <v>11</v>
      </c>
      <c r="K23" s="8" t="s">
        <v>11</v>
      </c>
      <c r="L23" s="87"/>
      <c r="M23" s="92" t="s">
        <v>24</v>
      </c>
      <c r="N23" s="88" t="s">
        <v>11</v>
      </c>
      <c r="O23" s="9" t="s">
        <v>11</v>
      </c>
      <c r="P23" s="79" t="s">
        <v>24</v>
      </c>
      <c r="Q23" s="81">
        <f t="shared" si="0"/>
        <v>0</v>
      </c>
      <c r="R23" s="26"/>
      <c r="S23" s="50" t="s">
        <v>11</v>
      </c>
      <c r="T23" s="7" t="s">
        <v>11</v>
      </c>
      <c r="U23" s="6" t="s">
        <v>11</v>
      </c>
      <c r="V23" s="7" t="s">
        <v>11</v>
      </c>
      <c r="W23" s="48" t="s">
        <v>11</v>
      </c>
    </row>
    <row r="24" spans="1:23" ht="24" customHeight="1" x14ac:dyDescent="0.4">
      <c r="A24" s="6">
        <v>13</v>
      </c>
      <c r="B24" s="15"/>
      <c r="C24" s="15"/>
      <c r="D24" s="17"/>
      <c r="E24" s="18"/>
      <c r="F24" s="19"/>
      <c r="G24" s="22"/>
      <c r="H24" s="35"/>
      <c r="I24" s="88" t="s">
        <v>11</v>
      </c>
      <c r="J24" s="88" t="s">
        <v>11</v>
      </c>
      <c r="K24" s="8" t="s">
        <v>11</v>
      </c>
      <c r="L24" s="87"/>
      <c r="M24" s="92" t="s">
        <v>24</v>
      </c>
      <c r="N24" s="88" t="s">
        <v>11</v>
      </c>
      <c r="O24" s="9" t="s">
        <v>11</v>
      </c>
      <c r="P24" s="79" t="s">
        <v>24</v>
      </c>
      <c r="Q24" s="81">
        <f t="shared" si="0"/>
        <v>0</v>
      </c>
      <c r="R24" s="26"/>
      <c r="S24" s="50" t="s">
        <v>11</v>
      </c>
      <c r="T24" s="7" t="s">
        <v>11</v>
      </c>
      <c r="U24" s="6" t="s">
        <v>11</v>
      </c>
      <c r="V24" s="7" t="s">
        <v>11</v>
      </c>
      <c r="W24" s="48" t="s">
        <v>11</v>
      </c>
    </row>
    <row r="25" spans="1:23" ht="24" customHeight="1" x14ac:dyDescent="0.4">
      <c r="A25" s="6">
        <v>14</v>
      </c>
      <c r="B25" s="15"/>
      <c r="C25" s="15"/>
      <c r="D25" s="17"/>
      <c r="E25" s="18"/>
      <c r="F25" s="19"/>
      <c r="G25" s="22"/>
      <c r="H25" s="35"/>
      <c r="I25" s="88" t="s">
        <v>11</v>
      </c>
      <c r="J25" s="88" t="s">
        <v>11</v>
      </c>
      <c r="K25" s="8" t="s">
        <v>11</v>
      </c>
      <c r="L25" s="87"/>
      <c r="M25" s="92" t="s">
        <v>24</v>
      </c>
      <c r="N25" s="88" t="s">
        <v>11</v>
      </c>
      <c r="O25" s="9" t="s">
        <v>11</v>
      </c>
      <c r="P25" s="79" t="s">
        <v>24</v>
      </c>
      <c r="Q25" s="81">
        <f t="shared" si="0"/>
        <v>0</v>
      </c>
      <c r="R25" s="26"/>
      <c r="S25" s="50" t="s">
        <v>11</v>
      </c>
      <c r="T25" s="7" t="s">
        <v>11</v>
      </c>
      <c r="U25" s="6" t="s">
        <v>11</v>
      </c>
      <c r="V25" s="7" t="s">
        <v>11</v>
      </c>
      <c r="W25" s="48" t="s">
        <v>11</v>
      </c>
    </row>
    <row r="26" spans="1:23" ht="24" customHeight="1" x14ac:dyDescent="0.4">
      <c r="A26" s="6">
        <v>15</v>
      </c>
      <c r="B26" s="15"/>
      <c r="C26" s="15"/>
      <c r="D26" s="17"/>
      <c r="E26" s="18"/>
      <c r="F26" s="19"/>
      <c r="G26" s="22"/>
      <c r="H26" s="35"/>
      <c r="I26" s="88" t="s">
        <v>11</v>
      </c>
      <c r="J26" s="88" t="s">
        <v>11</v>
      </c>
      <c r="K26" s="8" t="s">
        <v>11</v>
      </c>
      <c r="L26" s="87"/>
      <c r="M26" s="92" t="s">
        <v>24</v>
      </c>
      <c r="N26" s="88" t="s">
        <v>11</v>
      </c>
      <c r="O26" s="9" t="s">
        <v>11</v>
      </c>
      <c r="P26" s="79" t="s">
        <v>24</v>
      </c>
      <c r="Q26" s="81">
        <f t="shared" si="0"/>
        <v>0</v>
      </c>
      <c r="R26" s="26"/>
      <c r="S26" s="50" t="s">
        <v>11</v>
      </c>
      <c r="T26" s="7" t="s">
        <v>11</v>
      </c>
      <c r="U26" s="6" t="s">
        <v>11</v>
      </c>
      <c r="V26" s="7" t="s">
        <v>11</v>
      </c>
      <c r="W26" s="48" t="s">
        <v>11</v>
      </c>
    </row>
    <row r="27" spans="1:23" ht="24" customHeight="1" x14ac:dyDescent="0.4">
      <c r="A27" s="6">
        <v>16</v>
      </c>
      <c r="B27" s="15"/>
      <c r="C27" s="15"/>
      <c r="D27" s="17"/>
      <c r="E27" s="18"/>
      <c r="F27" s="19"/>
      <c r="G27" s="22"/>
      <c r="H27" s="35"/>
      <c r="I27" s="88" t="s">
        <v>11</v>
      </c>
      <c r="J27" s="88" t="s">
        <v>11</v>
      </c>
      <c r="K27" s="8" t="s">
        <v>11</v>
      </c>
      <c r="L27" s="87"/>
      <c r="M27" s="92" t="s">
        <v>24</v>
      </c>
      <c r="N27" s="88" t="s">
        <v>11</v>
      </c>
      <c r="O27" s="9" t="s">
        <v>11</v>
      </c>
      <c r="P27" s="79" t="s">
        <v>24</v>
      </c>
      <c r="Q27" s="81">
        <f t="shared" si="0"/>
        <v>0</v>
      </c>
      <c r="R27" s="26"/>
      <c r="S27" s="50" t="s">
        <v>11</v>
      </c>
      <c r="T27" s="7" t="s">
        <v>11</v>
      </c>
      <c r="U27" s="6" t="s">
        <v>11</v>
      </c>
      <c r="V27" s="7" t="s">
        <v>11</v>
      </c>
      <c r="W27" s="48" t="s">
        <v>11</v>
      </c>
    </row>
    <row r="28" spans="1:23" ht="24" customHeight="1" x14ac:dyDescent="0.4">
      <c r="A28" s="6">
        <v>17</v>
      </c>
      <c r="B28" s="15"/>
      <c r="C28" s="15"/>
      <c r="D28" s="17"/>
      <c r="E28" s="18"/>
      <c r="F28" s="19"/>
      <c r="G28" s="22"/>
      <c r="H28" s="35"/>
      <c r="I28" s="88" t="s">
        <v>11</v>
      </c>
      <c r="J28" s="88" t="s">
        <v>11</v>
      </c>
      <c r="K28" s="8" t="s">
        <v>11</v>
      </c>
      <c r="L28" s="87"/>
      <c r="M28" s="92" t="s">
        <v>24</v>
      </c>
      <c r="N28" s="88" t="s">
        <v>11</v>
      </c>
      <c r="O28" s="9" t="s">
        <v>11</v>
      </c>
      <c r="P28" s="79" t="s">
        <v>24</v>
      </c>
      <c r="Q28" s="81">
        <f t="shared" si="0"/>
        <v>0</v>
      </c>
      <c r="R28" s="26"/>
      <c r="S28" s="50" t="s">
        <v>11</v>
      </c>
      <c r="T28" s="7" t="s">
        <v>11</v>
      </c>
      <c r="U28" s="6" t="s">
        <v>11</v>
      </c>
      <c r="V28" s="7" t="s">
        <v>11</v>
      </c>
      <c r="W28" s="48" t="s">
        <v>11</v>
      </c>
    </row>
    <row r="29" spans="1:23" ht="24" customHeight="1" x14ac:dyDescent="0.4">
      <c r="A29" s="6">
        <v>18</v>
      </c>
      <c r="B29" s="15"/>
      <c r="C29" s="15"/>
      <c r="D29" s="17"/>
      <c r="E29" s="18"/>
      <c r="F29" s="19"/>
      <c r="G29" s="22"/>
      <c r="H29" s="35"/>
      <c r="I29" s="88" t="s">
        <v>11</v>
      </c>
      <c r="J29" s="88" t="s">
        <v>11</v>
      </c>
      <c r="K29" s="8" t="s">
        <v>11</v>
      </c>
      <c r="L29" s="87"/>
      <c r="M29" s="92" t="s">
        <v>24</v>
      </c>
      <c r="N29" s="88" t="s">
        <v>11</v>
      </c>
      <c r="O29" s="9" t="s">
        <v>11</v>
      </c>
      <c r="P29" s="79" t="s">
        <v>24</v>
      </c>
      <c r="Q29" s="81">
        <f t="shared" si="0"/>
        <v>0</v>
      </c>
      <c r="R29" s="26"/>
      <c r="S29" s="50" t="s">
        <v>11</v>
      </c>
      <c r="T29" s="7" t="s">
        <v>11</v>
      </c>
      <c r="U29" s="6" t="s">
        <v>11</v>
      </c>
      <c r="V29" s="7" t="s">
        <v>11</v>
      </c>
      <c r="W29" s="48" t="s">
        <v>11</v>
      </c>
    </row>
    <row r="30" spans="1:23" ht="24" customHeight="1" x14ac:dyDescent="0.4">
      <c r="A30" s="6">
        <v>19</v>
      </c>
      <c r="B30" s="15"/>
      <c r="C30" s="15"/>
      <c r="D30" s="17"/>
      <c r="E30" s="18"/>
      <c r="F30" s="19"/>
      <c r="G30" s="22"/>
      <c r="H30" s="35"/>
      <c r="I30" s="88" t="s">
        <v>11</v>
      </c>
      <c r="J30" s="88" t="s">
        <v>11</v>
      </c>
      <c r="K30" s="8" t="s">
        <v>11</v>
      </c>
      <c r="L30" s="87"/>
      <c r="M30" s="92" t="s">
        <v>24</v>
      </c>
      <c r="N30" s="88" t="s">
        <v>11</v>
      </c>
      <c r="O30" s="9" t="s">
        <v>11</v>
      </c>
      <c r="P30" s="79" t="s">
        <v>24</v>
      </c>
      <c r="Q30" s="81">
        <f t="shared" si="0"/>
        <v>0</v>
      </c>
      <c r="R30" s="26"/>
      <c r="S30" s="50" t="s">
        <v>11</v>
      </c>
      <c r="T30" s="7" t="s">
        <v>11</v>
      </c>
      <c r="U30" s="6" t="s">
        <v>11</v>
      </c>
      <c r="V30" s="7" t="s">
        <v>11</v>
      </c>
      <c r="W30" s="48" t="s">
        <v>11</v>
      </c>
    </row>
    <row r="31" spans="1:23" ht="24" customHeight="1" x14ac:dyDescent="0.4">
      <c r="A31" s="6">
        <v>20</v>
      </c>
      <c r="B31" s="15"/>
      <c r="C31" s="15"/>
      <c r="D31" s="17"/>
      <c r="E31" s="18"/>
      <c r="F31" s="19"/>
      <c r="G31" s="22"/>
      <c r="H31" s="35"/>
      <c r="I31" s="88" t="s">
        <v>11</v>
      </c>
      <c r="J31" s="88" t="s">
        <v>11</v>
      </c>
      <c r="K31" s="8" t="s">
        <v>11</v>
      </c>
      <c r="L31" s="87"/>
      <c r="M31" s="92" t="s">
        <v>24</v>
      </c>
      <c r="N31" s="88" t="s">
        <v>11</v>
      </c>
      <c r="O31" s="9" t="s">
        <v>11</v>
      </c>
      <c r="P31" s="79" t="s">
        <v>24</v>
      </c>
      <c r="Q31" s="81">
        <f t="shared" si="0"/>
        <v>0</v>
      </c>
      <c r="R31" s="26"/>
      <c r="S31" s="50" t="s">
        <v>11</v>
      </c>
      <c r="T31" s="7" t="s">
        <v>11</v>
      </c>
      <c r="U31" s="6" t="s">
        <v>11</v>
      </c>
      <c r="V31" s="7" t="s">
        <v>11</v>
      </c>
      <c r="W31" s="48" t="s">
        <v>11</v>
      </c>
    </row>
    <row r="32" spans="1:23" ht="24" customHeight="1" x14ac:dyDescent="0.4">
      <c r="A32" s="6">
        <v>21</v>
      </c>
      <c r="B32" s="15"/>
      <c r="C32" s="15"/>
      <c r="D32" s="17"/>
      <c r="E32" s="18"/>
      <c r="F32" s="19"/>
      <c r="G32" s="22"/>
      <c r="H32" s="35"/>
      <c r="I32" s="88" t="s">
        <v>11</v>
      </c>
      <c r="J32" s="88" t="s">
        <v>11</v>
      </c>
      <c r="K32" s="8" t="s">
        <v>11</v>
      </c>
      <c r="L32" s="87"/>
      <c r="M32" s="92" t="s">
        <v>24</v>
      </c>
      <c r="N32" s="88" t="s">
        <v>11</v>
      </c>
      <c r="O32" s="9" t="s">
        <v>11</v>
      </c>
      <c r="P32" s="79" t="s">
        <v>24</v>
      </c>
      <c r="Q32" s="81">
        <f t="shared" si="0"/>
        <v>0</v>
      </c>
      <c r="R32" s="26"/>
      <c r="S32" s="50" t="s">
        <v>11</v>
      </c>
      <c r="T32" s="7" t="s">
        <v>11</v>
      </c>
      <c r="U32" s="6" t="s">
        <v>11</v>
      </c>
      <c r="V32" s="7" t="s">
        <v>11</v>
      </c>
      <c r="W32" s="48" t="s">
        <v>11</v>
      </c>
    </row>
    <row r="33" spans="1:23" ht="24" customHeight="1" x14ac:dyDescent="0.4">
      <c r="A33" s="6">
        <v>22</v>
      </c>
      <c r="B33" s="15"/>
      <c r="C33" s="15"/>
      <c r="D33" s="17"/>
      <c r="E33" s="18"/>
      <c r="F33" s="19"/>
      <c r="G33" s="22"/>
      <c r="H33" s="35"/>
      <c r="I33" s="88" t="s">
        <v>11</v>
      </c>
      <c r="J33" s="88" t="s">
        <v>11</v>
      </c>
      <c r="K33" s="8" t="s">
        <v>11</v>
      </c>
      <c r="L33" s="87"/>
      <c r="M33" s="92" t="s">
        <v>24</v>
      </c>
      <c r="N33" s="88" t="s">
        <v>11</v>
      </c>
      <c r="O33" s="9" t="s">
        <v>11</v>
      </c>
      <c r="P33" s="79" t="s">
        <v>24</v>
      </c>
      <c r="Q33" s="81">
        <f t="shared" si="0"/>
        <v>0</v>
      </c>
      <c r="R33" s="26"/>
      <c r="S33" s="50" t="s">
        <v>11</v>
      </c>
      <c r="T33" s="7" t="s">
        <v>11</v>
      </c>
      <c r="U33" s="6" t="s">
        <v>11</v>
      </c>
      <c r="V33" s="7" t="s">
        <v>11</v>
      </c>
      <c r="W33" s="48" t="s">
        <v>11</v>
      </c>
    </row>
    <row r="34" spans="1:23" ht="24" customHeight="1" x14ac:dyDescent="0.4">
      <c r="A34" s="6">
        <v>23</v>
      </c>
      <c r="B34" s="15"/>
      <c r="C34" s="15"/>
      <c r="D34" s="17"/>
      <c r="E34" s="18"/>
      <c r="F34" s="19"/>
      <c r="G34" s="22"/>
      <c r="H34" s="35"/>
      <c r="I34" s="88" t="s">
        <v>11</v>
      </c>
      <c r="J34" s="88" t="s">
        <v>11</v>
      </c>
      <c r="K34" s="8" t="s">
        <v>11</v>
      </c>
      <c r="L34" s="87"/>
      <c r="M34" s="92" t="s">
        <v>24</v>
      </c>
      <c r="N34" s="88" t="s">
        <v>11</v>
      </c>
      <c r="O34" s="9" t="s">
        <v>11</v>
      </c>
      <c r="P34" s="79" t="s">
        <v>24</v>
      </c>
      <c r="Q34" s="81">
        <f t="shared" si="0"/>
        <v>0</v>
      </c>
      <c r="R34" s="26"/>
      <c r="S34" s="50" t="s">
        <v>11</v>
      </c>
      <c r="T34" s="7" t="s">
        <v>11</v>
      </c>
      <c r="U34" s="6" t="s">
        <v>11</v>
      </c>
      <c r="V34" s="7" t="s">
        <v>11</v>
      </c>
      <c r="W34" s="48" t="s">
        <v>11</v>
      </c>
    </row>
    <row r="35" spans="1:23" ht="24" customHeight="1" x14ac:dyDescent="0.4">
      <c r="A35" s="6">
        <v>24</v>
      </c>
      <c r="B35" s="15"/>
      <c r="C35" s="15"/>
      <c r="D35" s="17"/>
      <c r="E35" s="18"/>
      <c r="F35" s="19"/>
      <c r="G35" s="22"/>
      <c r="H35" s="35"/>
      <c r="I35" s="88" t="s">
        <v>11</v>
      </c>
      <c r="J35" s="88" t="s">
        <v>11</v>
      </c>
      <c r="K35" s="8" t="s">
        <v>11</v>
      </c>
      <c r="L35" s="87"/>
      <c r="M35" s="92" t="s">
        <v>24</v>
      </c>
      <c r="N35" s="88" t="s">
        <v>11</v>
      </c>
      <c r="O35" s="9" t="s">
        <v>11</v>
      </c>
      <c r="P35" s="79" t="s">
        <v>24</v>
      </c>
      <c r="Q35" s="81">
        <f t="shared" si="0"/>
        <v>0</v>
      </c>
      <c r="R35" s="26"/>
      <c r="S35" s="50" t="s">
        <v>11</v>
      </c>
      <c r="T35" s="7" t="s">
        <v>11</v>
      </c>
      <c r="U35" s="6" t="s">
        <v>11</v>
      </c>
      <c r="V35" s="7" t="s">
        <v>11</v>
      </c>
      <c r="W35" s="48" t="s">
        <v>11</v>
      </c>
    </row>
    <row r="36" spans="1:23" ht="24" customHeight="1" x14ac:dyDescent="0.4">
      <c r="A36" s="6">
        <v>25</v>
      </c>
      <c r="B36" s="15"/>
      <c r="C36" s="15"/>
      <c r="D36" s="17"/>
      <c r="E36" s="18"/>
      <c r="F36" s="19"/>
      <c r="G36" s="22"/>
      <c r="H36" s="35"/>
      <c r="I36" s="88" t="s">
        <v>11</v>
      </c>
      <c r="J36" s="88" t="s">
        <v>11</v>
      </c>
      <c r="K36" s="8" t="s">
        <v>11</v>
      </c>
      <c r="L36" s="87"/>
      <c r="M36" s="92" t="s">
        <v>24</v>
      </c>
      <c r="N36" s="88" t="s">
        <v>11</v>
      </c>
      <c r="O36" s="9" t="s">
        <v>11</v>
      </c>
      <c r="P36" s="79" t="s">
        <v>24</v>
      </c>
      <c r="Q36" s="81">
        <f t="shared" si="0"/>
        <v>0</v>
      </c>
      <c r="R36" s="26"/>
      <c r="S36" s="50" t="s">
        <v>11</v>
      </c>
      <c r="T36" s="7" t="s">
        <v>11</v>
      </c>
      <c r="U36" s="6" t="s">
        <v>11</v>
      </c>
      <c r="V36" s="7" t="s">
        <v>11</v>
      </c>
      <c r="W36" s="48" t="s">
        <v>11</v>
      </c>
    </row>
    <row r="37" spans="1:23" ht="24" customHeight="1" x14ac:dyDescent="0.4">
      <c r="A37" s="6">
        <v>26</v>
      </c>
      <c r="B37" s="15"/>
      <c r="C37" s="15"/>
      <c r="D37" s="17"/>
      <c r="E37" s="18"/>
      <c r="F37" s="19"/>
      <c r="G37" s="22"/>
      <c r="H37" s="35"/>
      <c r="I37" s="88" t="s">
        <v>11</v>
      </c>
      <c r="J37" s="88" t="s">
        <v>11</v>
      </c>
      <c r="K37" s="8" t="s">
        <v>11</v>
      </c>
      <c r="L37" s="87"/>
      <c r="M37" s="92" t="s">
        <v>24</v>
      </c>
      <c r="N37" s="88" t="s">
        <v>11</v>
      </c>
      <c r="O37" s="9" t="s">
        <v>11</v>
      </c>
      <c r="P37" s="79" t="s">
        <v>24</v>
      </c>
      <c r="Q37" s="81">
        <f t="shared" si="0"/>
        <v>0</v>
      </c>
      <c r="R37" s="26"/>
      <c r="S37" s="50" t="s">
        <v>11</v>
      </c>
      <c r="T37" s="7" t="s">
        <v>11</v>
      </c>
      <c r="U37" s="6" t="s">
        <v>11</v>
      </c>
      <c r="V37" s="7" t="s">
        <v>11</v>
      </c>
      <c r="W37" s="48" t="s">
        <v>11</v>
      </c>
    </row>
    <row r="38" spans="1:23" ht="24" customHeight="1" x14ac:dyDescent="0.4">
      <c r="A38" s="6">
        <v>27</v>
      </c>
      <c r="B38" s="15"/>
      <c r="C38" s="15"/>
      <c r="D38" s="17"/>
      <c r="E38" s="18"/>
      <c r="F38" s="19"/>
      <c r="G38" s="22"/>
      <c r="H38" s="35"/>
      <c r="I38" s="88" t="s">
        <v>11</v>
      </c>
      <c r="J38" s="88" t="s">
        <v>11</v>
      </c>
      <c r="K38" s="8" t="s">
        <v>11</v>
      </c>
      <c r="L38" s="87"/>
      <c r="M38" s="92" t="s">
        <v>24</v>
      </c>
      <c r="N38" s="88" t="s">
        <v>11</v>
      </c>
      <c r="O38" s="9" t="s">
        <v>11</v>
      </c>
      <c r="P38" s="79" t="s">
        <v>24</v>
      </c>
      <c r="Q38" s="81">
        <f t="shared" si="0"/>
        <v>0</v>
      </c>
      <c r="R38" s="26"/>
      <c r="S38" s="50" t="s">
        <v>11</v>
      </c>
      <c r="T38" s="7" t="s">
        <v>11</v>
      </c>
      <c r="U38" s="6" t="s">
        <v>11</v>
      </c>
      <c r="V38" s="7" t="s">
        <v>11</v>
      </c>
      <c r="W38" s="48" t="s">
        <v>11</v>
      </c>
    </row>
    <row r="39" spans="1:23" ht="24" customHeight="1" x14ac:dyDescent="0.4">
      <c r="A39" s="6">
        <v>28</v>
      </c>
      <c r="B39" s="15"/>
      <c r="C39" s="15"/>
      <c r="D39" s="17"/>
      <c r="E39" s="18"/>
      <c r="F39" s="19"/>
      <c r="G39" s="22"/>
      <c r="H39" s="35"/>
      <c r="I39" s="88" t="s">
        <v>11</v>
      </c>
      <c r="J39" s="88" t="s">
        <v>11</v>
      </c>
      <c r="K39" s="8" t="s">
        <v>11</v>
      </c>
      <c r="L39" s="87"/>
      <c r="M39" s="92" t="s">
        <v>24</v>
      </c>
      <c r="N39" s="88" t="s">
        <v>11</v>
      </c>
      <c r="O39" s="9" t="s">
        <v>11</v>
      </c>
      <c r="P39" s="79" t="s">
        <v>24</v>
      </c>
      <c r="Q39" s="81">
        <f t="shared" si="0"/>
        <v>0</v>
      </c>
      <c r="R39" s="26"/>
      <c r="S39" s="50" t="s">
        <v>11</v>
      </c>
      <c r="T39" s="7" t="s">
        <v>11</v>
      </c>
      <c r="U39" s="6" t="s">
        <v>11</v>
      </c>
      <c r="V39" s="7" t="s">
        <v>11</v>
      </c>
      <c r="W39" s="48" t="s">
        <v>11</v>
      </c>
    </row>
    <row r="40" spans="1:23" ht="24" customHeight="1" x14ac:dyDescent="0.4">
      <c r="A40" s="6">
        <v>29</v>
      </c>
      <c r="B40" s="15"/>
      <c r="C40" s="15"/>
      <c r="D40" s="17"/>
      <c r="E40" s="18"/>
      <c r="F40" s="19"/>
      <c r="G40" s="22"/>
      <c r="H40" s="35"/>
      <c r="I40" s="88" t="s">
        <v>11</v>
      </c>
      <c r="J40" s="88" t="s">
        <v>11</v>
      </c>
      <c r="K40" s="8" t="s">
        <v>11</v>
      </c>
      <c r="L40" s="87"/>
      <c r="M40" s="92" t="s">
        <v>24</v>
      </c>
      <c r="N40" s="88" t="s">
        <v>11</v>
      </c>
      <c r="O40" s="9" t="s">
        <v>11</v>
      </c>
      <c r="P40" s="79" t="s">
        <v>24</v>
      </c>
      <c r="Q40" s="81">
        <f t="shared" si="0"/>
        <v>0</v>
      </c>
      <c r="R40" s="26"/>
      <c r="S40" s="50" t="s">
        <v>11</v>
      </c>
      <c r="T40" s="7" t="s">
        <v>11</v>
      </c>
      <c r="U40" s="6" t="s">
        <v>11</v>
      </c>
      <c r="V40" s="7" t="s">
        <v>11</v>
      </c>
      <c r="W40" s="48" t="s">
        <v>11</v>
      </c>
    </row>
    <row r="41" spans="1:23" ht="24" customHeight="1" thickBot="1" x14ac:dyDescent="0.45">
      <c r="A41" s="6">
        <v>30</v>
      </c>
      <c r="B41" s="15"/>
      <c r="C41" s="15"/>
      <c r="D41" s="23"/>
      <c r="E41" s="24"/>
      <c r="F41" s="20"/>
      <c r="G41" s="27"/>
      <c r="H41" s="36"/>
      <c r="I41" s="90" t="s">
        <v>11</v>
      </c>
      <c r="J41" s="90" t="s">
        <v>11</v>
      </c>
      <c r="K41" s="8" t="s">
        <v>11</v>
      </c>
      <c r="L41" s="87"/>
      <c r="M41" s="93" t="s">
        <v>24</v>
      </c>
      <c r="N41" s="90" t="s">
        <v>11</v>
      </c>
      <c r="O41" s="70" t="s">
        <v>11</v>
      </c>
      <c r="P41" s="80" t="s">
        <v>24</v>
      </c>
      <c r="Q41" s="81">
        <f t="shared" si="0"/>
        <v>0</v>
      </c>
      <c r="R41" s="26"/>
      <c r="S41" s="56" t="s">
        <v>11</v>
      </c>
      <c r="T41" s="57" t="s">
        <v>11</v>
      </c>
      <c r="U41" s="58" t="s">
        <v>11</v>
      </c>
      <c r="V41" s="57" t="s">
        <v>11</v>
      </c>
      <c r="W41" s="59" t="s">
        <v>11</v>
      </c>
    </row>
    <row r="42" spans="1:23" ht="23.45" customHeight="1" thickBot="1" x14ac:dyDescent="0.45">
      <c r="A42" s="123" t="s">
        <v>1</v>
      </c>
      <c r="B42" s="124"/>
      <c r="C42" s="124"/>
      <c r="D42" s="124"/>
      <c r="E42" s="41" t="s">
        <v>56</v>
      </c>
      <c r="F42" s="33">
        <f>COUNTIF(F12:F41,"女性")</f>
        <v>0</v>
      </c>
      <c r="G42" s="32"/>
      <c r="H42" s="33">
        <f>COUNTA(H12:H41)</f>
        <v>0</v>
      </c>
      <c r="I42" s="28">
        <f>COUNTIF(I12:I41,"〇")</f>
        <v>0</v>
      </c>
      <c r="J42" s="28">
        <f>COUNTIF(J12:J41,"〇")</f>
        <v>0</v>
      </c>
      <c r="K42" s="64">
        <f t="shared" ref="K42:V42" si="1">COUNTIF(K12:K41,"〇")</f>
        <v>0</v>
      </c>
      <c r="L42" s="167">
        <f>COUNTA(L12:L41)</f>
        <v>0</v>
      </c>
      <c r="M42" s="94">
        <f>COUNTIF(M12:M41,"●")</f>
        <v>0</v>
      </c>
      <c r="N42" s="91">
        <f>COUNTIF(N12:N41,"〇")</f>
        <v>0</v>
      </c>
      <c r="O42" s="69">
        <f>COUNTIF(O12:O41,"〇")</f>
        <v>0</v>
      </c>
      <c r="P42" s="66"/>
      <c r="Q42" s="82">
        <f>SUM(Q12:Q41)</f>
        <v>0</v>
      </c>
      <c r="S42" s="52">
        <f>COUNTIF(S12:S41,"〇")</f>
        <v>0</v>
      </c>
      <c r="T42" s="53">
        <f t="shared" si="1"/>
        <v>0</v>
      </c>
      <c r="U42" s="54">
        <f t="shared" si="1"/>
        <v>0</v>
      </c>
      <c r="V42" s="53">
        <f t="shared" si="1"/>
        <v>0</v>
      </c>
      <c r="W42" s="55">
        <f>COUNTIF(W12:W41,"〇")</f>
        <v>0</v>
      </c>
    </row>
    <row r="43" spans="1:23" ht="23.45" customHeight="1" thickBot="1" x14ac:dyDescent="0.45">
      <c r="A43" s="125"/>
      <c r="B43" s="126"/>
      <c r="C43" s="126"/>
      <c r="D43" s="127"/>
      <c r="E43" s="85" t="s">
        <v>57</v>
      </c>
      <c r="F43" s="33">
        <f>COUNTIF(F12:F41,"男性")</f>
        <v>0</v>
      </c>
      <c r="G43" s="109" t="s">
        <v>31</v>
      </c>
      <c r="H43" s="73">
        <f>COUNTIF(H$12:H$41,"吉野ヶ里公園駅11:20発")</f>
        <v>0</v>
      </c>
      <c r="I43" s="29"/>
      <c r="J43" s="30"/>
      <c r="K43" s="65">
        <f>K42*K11</f>
        <v>0</v>
      </c>
      <c r="L43" s="168"/>
      <c r="M43" s="66"/>
      <c r="N43" s="67">
        <f>N42*N11</f>
        <v>0</v>
      </c>
      <c r="O43" s="68">
        <f>O42*O11</f>
        <v>0</v>
      </c>
      <c r="P43" s="45"/>
      <c r="Q43" s="72">
        <f>SUM(K43:O43)-L42</f>
        <v>0</v>
      </c>
      <c r="S43" s="45"/>
      <c r="T43" s="45"/>
      <c r="U43" s="45"/>
      <c r="V43" s="45"/>
      <c r="W43" s="45"/>
    </row>
    <row r="44" spans="1:23" ht="22.5" customHeight="1" thickTop="1" thickBot="1" x14ac:dyDescent="0.45">
      <c r="D44" s="95"/>
      <c r="E44" s="95"/>
      <c r="F44" s="96"/>
      <c r="G44" s="110" t="s">
        <v>32</v>
      </c>
      <c r="H44" s="73">
        <f>COUNTIF(H$12:H$41,"吉野ヶ里公園駅11:50発")</f>
        <v>0</v>
      </c>
      <c r="I44" s="1"/>
      <c r="J44" s="1"/>
      <c r="K44" s="1"/>
      <c r="L44" s="73">
        <f>COUNTIF(L$12:L$41,"道の駅かみみね19:15発")</f>
        <v>0</v>
      </c>
      <c r="M44" s="219" t="s">
        <v>36</v>
      </c>
      <c r="N44" s="220"/>
      <c r="O44" s="62"/>
      <c r="R44" s="1"/>
      <c r="S44" s="1"/>
    </row>
    <row r="45" spans="1:23" ht="22.5" customHeight="1" thickBot="1" x14ac:dyDescent="0.45">
      <c r="D45" s="97"/>
      <c r="E45" s="98"/>
      <c r="F45" s="99"/>
      <c r="G45" s="110" t="s">
        <v>33</v>
      </c>
      <c r="H45" s="73">
        <f>COUNTIF(H$12:H$41,"吉野ヶ里公園駅12:25発")</f>
        <v>0</v>
      </c>
      <c r="L45" s="74">
        <f>COUNTIF(L$12:L$41,"道の駅かみみね19:30発")</f>
        <v>0</v>
      </c>
      <c r="M45" s="217" t="s">
        <v>72</v>
      </c>
      <c r="N45" s="218"/>
      <c r="O45" s="63"/>
    </row>
    <row r="46" spans="1:23" ht="22.5" customHeight="1" thickBot="1" x14ac:dyDescent="0.45">
      <c r="D46" s="98"/>
      <c r="E46" s="98"/>
      <c r="F46" s="99"/>
      <c r="G46" s="111" t="s">
        <v>35</v>
      </c>
      <c r="H46" s="74">
        <f>COUNTIF(H$12:H$41,"新鳥栖駅11:30発")</f>
        <v>0</v>
      </c>
    </row>
    <row r="47" spans="1:23" ht="22.5" customHeight="1" x14ac:dyDescent="0.4"/>
  </sheetData>
  <mergeCells count="41">
    <mergeCell ref="A1:Q1"/>
    <mergeCell ref="D3:E3"/>
    <mergeCell ref="F3:N3"/>
    <mergeCell ref="O3:Q3"/>
    <mergeCell ref="D4:E4"/>
    <mergeCell ref="F4:H4"/>
    <mergeCell ref="I4:J4"/>
    <mergeCell ref="K4:N4"/>
    <mergeCell ref="O4:P4"/>
    <mergeCell ref="D5:E5"/>
    <mergeCell ref="F5:H5"/>
    <mergeCell ref="I5:J5"/>
    <mergeCell ref="K5:N5"/>
    <mergeCell ref="O5:P5"/>
    <mergeCell ref="S7:W7"/>
    <mergeCell ref="A9:A11"/>
    <mergeCell ref="B9:B11"/>
    <mergeCell ref="C9:C11"/>
    <mergeCell ref="D9:D11"/>
    <mergeCell ref="E9:E11"/>
    <mergeCell ref="F9:F11"/>
    <mergeCell ref="G9:G11"/>
    <mergeCell ref="H9:H11"/>
    <mergeCell ref="I9:I11"/>
    <mergeCell ref="A7:L7"/>
    <mergeCell ref="S9:S11"/>
    <mergeCell ref="V9:W9"/>
    <mergeCell ref="R10:R11"/>
    <mergeCell ref="T10:T11"/>
    <mergeCell ref="W10:W11"/>
    <mergeCell ref="M45:N45"/>
    <mergeCell ref="A42:D43"/>
    <mergeCell ref="L42:L43"/>
    <mergeCell ref="M44:N44"/>
    <mergeCell ref="Q9:Q11"/>
    <mergeCell ref="J9:J11"/>
    <mergeCell ref="K9:K10"/>
    <mergeCell ref="L9:L11"/>
    <mergeCell ref="M9:M11"/>
    <mergeCell ref="N9:O9"/>
    <mergeCell ref="P9:P11"/>
  </mergeCells>
  <phoneticPr fontId="1"/>
  <dataValidations count="9">
    <dataValidation type="list" allowBlank="1" showInputMessage="1" showErrorMessage="1" sqref="M12:M41" xr:uid="{E3A51D06-0351-45B9-A634-A880322A67C3}">
      <formula1>"●,―"</formula1>
    </dataValidation>
    <dataValidation type="list" allowBlank="1" showInputMessage="1" showErrorMessage="1" sqref="L12:L41" xr:uid="{7669DD0C-E5E4-479B-B6DA-7E39E2A5F0FC}">
      <formula1>"道の駅かみみね19:15発,道の駅かみみね19:30発"</formula1>
    </dataValidation>
    <dataValidation type="list" errorStyle="information" allowBlank="1" showInputMessage="1" showErrorMessage="1" sqref="H12:H41" xr:uid="{DA8DC45B-1C31-48D1-BF90-4B6F9C39A2FC}">
      <formula1>"吉野ヶ里公園駅11:20発,吉野ヶ里公園駅11:50発,吉野ヶ里公園駅12:25発,新鳥栖駅11:30発"</formula1>
    </dataValidation>
    <dataValidation type="list" allowBlank="1" showInputMessage="1" showErrorMessage="1" sqref="B12:B41" xr:uid="{2473CD4D-908E-4193-9417-722009639EB2}">
      <formula1>"　,道守九州会議,道守ふくおか会議,道守佐賀会議,道守長崎会議,道守くまもと会議,道守大分会議,道守みやざき会議,道守かごしま会議,その他"</formula1>
    </dataValidation>
    <dataValidation type="list" allowBlank="1" showInputMessage="1" showErrorMessage="1" sqref="P12:P41" xr:uid="{49ACB475-89FC-48B5-9915-B3AF23DABCA6}">
      <formula1>"(A)吉野ヶ里公園,(B)ありあけ海道,―"</formula1>
    </dataValidation>
    <dataValidation type="list" errorStyle="information" allowBlank="1" showInputMessage="1" showErrorMessage="1" sqref="G12:G41" xr:uid="{B9493038-BDF5-4339-91E1-D436FA327C3D}">
      <formula1>"ＪＲ,路線バス,自家用車,乗り合わせ,バス(中型以上)"</formula1>
    </dataValidation>
    <dataValidation type="list" errorStyle="information" allowBlank="1" showInputMessage="1" showErrorMessage="1" sqref="C12:C41" xr:uid="{A56791A2-51F9-4672-82DA-8C9D78445230}">
      <formula1>"　,道守,事務所,整備局,自治体,一般,その他"</formula1>
    </dataValidation>
    <dataValidation type="list" allowBlank="1" showInputMessage="1" showErrorMessage="1" sqref="S12:W41 N12:O41 I12:K41" xr:uid="{F4A02C7E-80E3-4557-9399-BFACF50E44E0}">
      <formula1>"〇,ー"</formula1>
    </dataValidation>
    <dataValidation type="list" allowBlank="1" showInputMessage="1" showErrorMessage="1" sqref="F12:F41" xr:uid="{642999D0-3D03-4E5D-A12E-0285D07C4902}">
      <formula1>"女性,男性"</formula1>
    </dataValidation>
  </dataValidations>
  <pageMargins left="0.3" right="0.15" top="0.38" bottom="0.25" header="0.2" footer="0.18"/>
  <pageSetup paperSize="8"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記入申込書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達也 石田</dc:creator>
  <cp:lastModifiedBy>小代 仁美</cp:lastModifiedBy>
  <cp:lastPrinted>2026-04-30T04:34:40Z</cp:lastPrinted>
  <dcterms:created xsi:type="dcterms:W3CDTF">2025-02-08T01:19:57Z</dcterms:created>
  <dcterms:modified xsi:type="dcterms:W3CDTF">2026-05-08T00:47:40Z</dcterms:modified>
</cp:coreProperties>
</file>